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195" windowHeight="9840" tabRatio="739" activeTab="1"/>
  </bookViews>
  <sheets>
    <sheet name="Estouffade Boeuf" sheetId="1" r:id="rId1"/>
    <sheet name="Modèle Comparaison" sheetId="2" r:id="rId2"/>
    <sheet name="Vocabulaire" sheetId="3" r:id="rId3"/>
  </sheets>
  <externalReferences>
    <externalReference r:id="rId6"/>
  </externalReferences>
  <definedNames>
    <definedName name="X_Werte">OFFSET('[1]Suivi d'activité'!$C$7,1,0,COUNTA('[1]Suivi d'activité'!$C$8:$C$20),1)</definedName>
    <definedName name="Y1_Werte">OFFSET('[1]Suivi d'activité'!$D$7,1,0,COUNT('[1]Suivi d'activité'!$D$8:$D$20),1)</definedName>
    <definedName name="Y2_Werte">OFFSET('[1]Suivi d'activité'!$E$7,1,0,COUNT('[1]Suivi d'activité'!$E$8:$E$20),1)</definedName>
    <definedName name="_xlnm.Print_Area" localSheetId="0">'Estouffade Boeuf'!$Q$1:$AE$69</definedName>
    <definedName name="_xlnm.Print_Area" localSheetId="1">'Modèle Comparaison'!$Q$1:$AE$69</definedName>
    <definedName name="_xlnm.Print_Area" localSheetId="2">'Vocabulaire'!#REF!</definedName>
  </definedNames>
  <calcPr fullCalcOnLoad="1"/>
</workbook>
</file>

<file path=xl/comments1.xml><?xml version="1.0" encoding="utf-8"?>
<comments xmlns="http://schemas.openxmlformats.org/spreadsheetml/2006/main">
  <authors>
    <author>Chef de production</author>
  </authors>
  <commentList>
    <comment ref="G7" authorId="0">
      <text>
        <r>
          <rPr>
            <b/>
            <sz val="12"/>
            <color indexed="53"/>
            <rFont val="Tahoma"/>
            <family val="2"/>
          </rPr>
          <t>Saisissez cette valeur dans la cellule de gauche fond jaune police rouge</t>
        </r>
      </text>
    </comment>
    <comment ref="V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X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Z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B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D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I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K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M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O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J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L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N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P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R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</commentList>
</comments>
</file>

<file path=xl/comments2.xml><?xml version="1.0" encoding="utf-8"?>
<comments xmlns="http://schemas.openxmlformats.org/spreadsheetml/2006/main">
  <authors>
    <author>Chef de production</author>
  </authors>
  <commentList>
    <comment ref="G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I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K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M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O6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G7" authorId="0">
      <text>
        <r>
          <rPr>
            <b/>
            <sz val="12"/>
            <color indexed="53"/>
            <rFont val="Tahoma"/>
            <family val="2"/>
          </rPr>
          <t>Saisissez cette valeur dans la cellule de gauche fond jaune police rouge</t>
        </r>
      </text>
    </comment>
    <comment ref="V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X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Z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B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D9" authorId="0">
      <text>
        <r>
          <rPr>
            <sz val="12"/>
            <rFont val="Tahoma"/>
            <family val="2"/>
          </rPr>
          <t xml:space="preserve"> STOP INTERDIT DE SAISIR QUOI QUE CE SOIT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Calcul automatique
</t>
        </r>
        <r>
          <rPr>
            <b/>
            <sz val="12"/>
            <rFont val="Tahoma"/>
            <family val="2"/>
          </rPr>
          <t>Poids NET des produits saisis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D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F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H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J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  <comment ref="BL17" authorId="0">
      <text>
        <r>
          <rPr>
            <b/>
            <sz val="12"/>
            <color indexed="53"/>
            <rFont val="Tahoma"/>
            <family val="2"/>
          </rPr>
          <t>Dans cette cellule saisissez le poids ou le nombre de portions que vous souhaitez</t>
        </r>
      </text>
    </comment>
  </commentList>
</comments>
</file>

<file path=xl/sharedStrings.xml><?xml version="1.0" encoding="utf-8"?>
<sst xmlns="http://schemas.openxmlformats.org/spreadsheetml/2006/main" count="1619" uniqueCount="603">
  <si>
    <t>NE PAS IMPRIMER CETTE PARTIE</t>
  </si>
  <si>
    <t>Recette éditée le :</t>
  </si>
  <si>
    <t>Fiche N°</t>
  </si>
  <si>
    <t>AIDE A LA DÉCISION : NE PAS IMPRIMER</t>
  </si>
  <si>
    <t xml:space="preserve">ESTOUFFADE DE  BŒUF </t>
  </si>
  <si>
    <t>COMPARAISON RECETTES  : LES VIANDES</t>
  </si>
  <si>
    <t>N° 1</t>
  </si>
  <si>
    <t>N° 2</t>
  </si>
  <si>
    <t>N°3</t>
  </si>
  <si>
    <t>N°4</t>
  </si>
  <si>
    <t>N°5</t>
  </si>
  <si>
    <t>LISTE DES PRODUITS à saisir dans la colonne ci-dessous</t>
  </si>
  <si>
    <t>Effectifs</t>
  </si>
  <si>
    <t>LISTE DES PRODUITS à saisir dans la liste ci-dessous</t>
  </si>
  <si>
    <t>%</t>
  </si>
  <si>
    <t>UNITE</t>
  </si>
  <si>
    <t>A</t>
  </si>
  <si>
    <t>B</t>
  </si>
  <si>
    <t>Prix unitaire</t>
  </si>
  <si>
    <t>€ %</t>
  </si>
  <si>
    <t>AU CHOIX une des trois viandes suivantes</t>
  </si>
  <si>
    <t>OU collier,jarret de bœuf sans os</t>
  </si>
  <si>
    <t>Kg</t>
  </si>
  <si>
    <t>OU bœuf paré NOIX DE JOUE ( 3 X 60g )</t>
  </si>
  <si>
    <t>OU sauté de bœuf paré sans os</t>
  </si>
  <si>
    <t xml:space="preserve">AU CHOIX </t>
  </si>
  <si>
    <t>lard de poitrine</t>
  </si>
  <si>
    <t>lard à piquer</t>
  </si>
  <si>
    <t>morceau de carré de couenne</t>
  </si>
  <si>
    <t>Mx</t>
  </si>
  <si>
    <t>lard demi-sel</t>
  </si>
  <si>
    <t>lard fumé</t>
  </si>
  <si>
    <t>FACULTATIF</t>
  </si>
  <si>
    <t>pied de veau (1 pied 450g)</t>
  </si>
  <si>
    <t>jarret de veau (un = 600g)</t>
  </si>
  <si>
    <t>abatis de poulet</t>
  </si>
  <si>
    <t>GARNITURE AROMATIQUE</t>
  </si>
  <si>
    <t>carottes</t>
  </si>
  <si>
    <t>oignons moyens (70g pièce)</t>
  </si>
  <si>
    <t>ail frais</t>
  </si>
  <si>
    <t>PM</t>
  </si>
  <si>
    <t>bouquet garni</t>
  </si>
  <si>
    <t>bouquet</t>
  </si>
  <si>
    <t>romarin</t>
  </si>
  <si>
    <t>clou de girofle</t>
  </si>
  <si>
    <t>clou</t>
  </si>
  <si>
    <t>persil</t>
  </si>
  <si>
    <t>vin rouge de bourgogne</t>
  </si>
  <si>
    <t>fine champagne</t>
  </si>
  <si>
    <t>eau</t>
  </si>
  <si>
    <t>Sel</t>
  </si>
  <si>
    <t>Poivre</t>
  </si>
  <si>
    <t>huile</t>
  </si>
  <si>
    <t>GARNITURE DE FINITION</t>
  </si>
  <si>
    <t>champignons de paris</t>
  </si>
  <si>
    <t>petits oignons blancs (10g)</t>
  </si>
  <si>
    <t>navets frais</t>
  </si>
  <si>
    <t xml:space="preserve">tomates concassées </t>
  </si>
  <si>
    <t>laitue</t>
  </si>
  <si>
    <t>cougettes</t>
  </si>
  <si>
    <t>vin blanc</t>
  </si>
  <si>
    <t>sucre en poudre</t>
  </si>
  <si>
    <t>jus de citron</t>
  </si>
  <si>
    <t>SAUCE</t>
  </si>
  <si>
    <t xml:space="preserve">cuisson pour la sauce </t>
  </si>
  <si>
    <t>fond brun lié CHEF déshydraté</t>
  </si>
  <si>
    <t>beurre ou margarine</t>
  </si>
  <si>
    <t>Roux à l'huile</t>
  </si>
  <si>
    <t>farine</t>
  </si>
  <si>
    <t>POIDS pour 1 couvert et pour 1 Kg de produit de référence</t>
  </si>
  <si>
    <t>COUT POUR 1 COUVERT ET POUR 1KG DE PRODUIT DE RÉFÉRENCE</t>
  </si>
  <si>
    <t xml:space="preserve">POIDS pour 1 couvert </t>
  </si>
  <si>
    <t>Coût pour 1 couvert et pour 1 Kg de produit de référence</t>
  </si>
  <si>
    <t>Coefficients de vente</t>
  </si>
  <si>
    <t>Prix de vente pour 1 couvert et pour 1Kg de produit de référence</t>
  </si>
  <si>
    <t>AUTEURS des recettes - livre - éditeur - année - page</t>
  </si>
  <si>
    <t>N° 3</t>
  </si>
  <si>
    <t>ALI-BAB Gastronomie Pratique 1928 Edi.Flammarion - BŒUF A LA BOURGUIGNONNE</t>
  </si>
  <si>
    <t>N° 4</t>
  </si>
  <si>
    <t>A et JP DOMERGUES Orléans 1981-  RAGOUT DE BŒUF A LA BOURGUIGNONNE</t>
  </si>
  <si>
    <t>N° 5</t>
  </si>
  <si>
    <t>?  ESTOUFFADE DE BŒUF AUX LÉGUMES ( formule ALLÉGÉE )</t>
  </si>
  <si>
    <t xml:space="preserve"> Recette collectivité économique  BŒUF SAUTÉ Ragoût de viande non rissolé</t>
  </si>
  <si>
    <t xml:space="preserve">CHEF NESTLÉ 2001 - BŒUF BOURGUIGNON </t>
  </si>
  <si>
    <t>ORGANISATION RAISONNÉE DU TRAVAIL ET HACCP</t>
  </si>
  <si>
    <t>PRÉPARER LA VEILLE LE FOND DE VEAU</t>
  </si>
  <si>
    <t>dégraissez le liquide de la braisière; concentrez -le s'il est nécessaire</t>
  </si>
  <si>
    <t>le lendemain, peler les champignons,passer les chapeaux dans le jus de citron et réserver</t>
  </si>
  <si>
    <t>dresser le bœuf sur un plat de service, masquez le avec la sauce, entourez le avec sa garniture</t>
  </si>
  <si>
    <t>mettez dans le fond de veau les pides et les épluchures lavés des champignons</t>
  </si>
  <si>
    <t>d'oignons glacés, de lardons rissolés et de champignons sautés, puis servez</t>
  </si>
  <si>
    <t>faites réduire de façon à obtenir 900g environ de liquide concentré, passez le</t>
  </si>
  <si>
    <t>couper le lard à piquer en aiguillettes,assaisonnez-les; piquez-en la viande que</t>
  </si>
  <si>
    <t>VARIANTES</t>
  </si>
  <si>
    <t>vous ferez revenir ensuite dans du beurre ou dans de la graisse de rôti</t>
  </si>
  <si>
    <t>cette pièce de bœuf, dressée sur un socle de riz et entourée de croquettes de pommes de terre,</t>
  </si>
  <si>
    <t>pendant 20 à 30minutes en la retournant de tous côtés.</t>
  </si>
  <si>
    <t>de petites timbales aux choux ou de petites barquettes de légumes printaniers,</t>
  </si>
  <si>
    <t>mettez la viande revenue dans une braisière; flambez-la avec la fine champagne;</t>
  </si>
  <si>
    <t>de laitues braisées, de fonds d'artichauts garnis de pointes d'asperges et de petits pois,</t>
  </si>
  <si>
    <t>assaisonnez avec sel et poivre; mouillez avec le fond de veau concentré et le vin:</t>
  </si>
  <si>
    <t>prend le nom de "BŒUF A LA PARISIENNE"</t>
  </si>
  <si>
    <t>chauffez, puis faites braiser au four, à petit feu, pendant six heures environ</t>
  </si>
  <si>
    <t>PRÉPAREZ LA GARNITURE</t>
  </si>
  <si>
    <t>en remplaçant la garniture du bœuf à la bourguignonne par des choux braisés, des carottes</t>
  </si>
  <si>
    <t xml:space="preserve">épluchez les petits oignons, mettez-les dans une sauteuse avec du beurre; </t>
  </si>
  <si>
    <t>des navets, des pommes de terre, des tranches de saucisson et de cervelas</t>
  </si>
  <si>
    <t>saupoudrez avec du sucre et salez un peu; chauffez, puis faites sauter les oignons</t>
  </si>
  <si>
    <t>on aura le "BŒUF A LA FLAMANDE"</t>
  </si>
  <si>
    <t>de manière que le caramel fourni par le sucre en recouvre la surface</t>
  </si>
  <si>
    <t>mouillez avec 150 grammes environ de jus de braisière et laissez cuire jusqu'à ce que</t>
  </si>
  <si>
    <t>en remplaçant dans la formule du bœuf à la bourguignonne le beaune par du chanti rouge</t>
  </si>
  <si>
    <t>la cuisson soit réduite à l'état de demi-glace. Les oignons doivent rester entiers</t>
  </si>
  <si>
    <t>et en accompagnant la viande avec des pâtes, notamment des spaghettis aux tomates</t>
  </si>
  <si>
    <t>coupez le lard de poitrine en petites tranches ou en dés; faites-les rissoler.</t>
  </si>
  <si>
    <t>et au parmesan, le tout arrosé avec le jus de cuisson,</t>
  </si>
  <si>
    <t>faites sauter les chapeaux de champignons dans du beurre</t>
  </si>
  <si>
    <t>on aura un excellent "BŒUF A L'ITALIENNE"</t>
  </si>
  <si>
    <t>OBSERVATIONS</t>
  </si>
  <si>
    <t>POINTS DELICATS</t>
  </si>
  <si>
    <t>sauté de bœuf paré sans os</t>
  </si>
  <si>
    <t>pied de veau</t>
  </si>
  <si>
    <t>jarret de veau</t>
  </si>
  <si>
    <t>CONSEILS HYGIÈNE</t>
  </si>
  <si>
    <t>Les points à risque</t>
  </si>
  <si>
    <t>Les mesures préventives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</si>
  <si>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</si>
  <si>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</si>
  <si>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</si>
  <si>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</si>
  <si>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</si>
  <si>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</si>
  <si>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</si>
  <si>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</si>
  <si>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</si>
  <si>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couper la viande en morceaux (3 par personne)</t>
  </si>
  <si>
    <t>décanter</t>
  </si>
  <si>
    <t>la faire rissoler</t>
  </si>
  <si>
    <t>passer la sauce sur les morceaux</t>
  </si>
  <si>
    <t>ajouter la mirepoix, laisser colorer</t>
  </si>
  <si>
    <t>ajouter la garniture traitée - petits oignons - champignons et lardons</t>
  </si>
  <si>
    <t>singer</t>
  </si>
  <si>
    <t>mouiller à hauteur</t>
  </si>
  <si>
    <t>finir la garniture aromatique</t>
  </si>
  <si>
    <t>cuire 2H1/2 à 3H</t>
  </si>
  <si>
    <t>dépouiller</t>
  </si>
  <si>
    <t xml:space="preserve"> collier,jarret de bœuf sans os</t>
  </si>
  <si>
    <t>verifier le parage de la viande</t>
  </si>
  <si>
    <t>laver, éplucher les courgettes</t>
  </si>
  <si>
    <t>éplucher, laver et émincer les oignons et l'ail</t>
  </si>
  <si>
    <t>les couper en rondelles</t>
  </si>
  <si>
    <t>les faire revenir à sec ou les braiser dans une sauteuse</t>
  </si>
  <si>
    <t>les cuire à l'eau bouillante ou à la vapeur 20 minutes</t>
  </si>
  <si>
    <t>faire suer 5 minutes</t>
  </si>
  <si>
    <t>ajouter aux autres légumes</t>
  </si>
  <si>
    <t>ajouter la viande,la faire revenir à sec</t>
  </si>
  <si>
    <t>déglacer au vin blanc</t>
  </si>
  <si>
    <t>PRÉSENTATION PAR PORTION</t>
  </si>
  <si>
    <t>ajouter le fond brun et le bouquet garni</t>
  </si>
  <si>
    <t>dresser les trois morceaux de viande sur assiette</t>
  </si>
  <si>
    <t>éplucher et laver les légumes</t>
  </si>
  <si>
    <t>napper de sauce</t>
  </si>
  <si>
    <t>couper les carottes en batonnets, les navets et les tomates en quartiers</t>
  </si>
  <si>
    <t>disposer les légumes autour</t>
  </si>
  <si>
    <t>les ajouter à la viande</t>
  </si>
  <si>
    <t>ajouter le thym, le romarin, le sel et le poivre</t>
  </si>
  <si>
    <t>GARNITURE :</t>
  </si>
  <si>
    <t>faire cuire 2H 30 minimum</t>
  </si>
  <si>
    <t>courgettes / carottes / navets</t>
  </si>
  <si>
    <t>éplucher et laver les laitues</t>
  </si>
  <si>
    <t>les couper et les ajouter en fin de cuisson</t>
  </si>
  <si>
    <t>mettre en plaque</t>
  </si>
  <si>
    <t>bœuf paré NOIX DE JOUE ( 3 X 60g )</t>
  </si>
  <si>
    <t>Mise en œuvre</t>
  </si>
  <si>
    <t>* Vérifier : poids - température - DLC</t>
  </si>
  <si>
    <t>* Porter à ébullition</t>
  </si>
  <si>
    <t>* Respecter le protocole de dessouvidage</t>
  </si>
  <si>
    <t xml:space="preserve">* Ajouter la viande crue en deux fois avec reprise d'ébulition entre chaque fois   </t>
  </si>
  <si>
    <t>* Faire revenir la GA taillée en mirepoix avec une forte coloration</t>
  </si>
  <si>
    <t xml:space="preserve">  Mélanger régulièrement pour façiliter la coagulation.</t>
  </si>
  <si>
    <t>* Déglacer à l'eau</t>
  </si>
  <si>
    <t>* Cuire à la limite de l'ébullition à couvert, à frémissement</t>
  </si>
  <si>
    <t>* Ajouter l'assaisonnement</t>
  </si>
  <si>
    <t>* Au terme de la cuisson, décanter la viande en bacs couverts</t>
  </si>
  <si>
    <t>* Ajuster le jus à 8 litres pour 100 couverts</t>
  </si>
  <si>
    <t>rissoler la viande dans l'huile, assaisonner</t>
  </si>
  <si>
    <t>ajouter la viande</t>
  </si>
  <si>
    <t>ajouter les carottes et les oignons taillés en mirepoix et laisser suer quelques minutes</t>
  </si>
  <si>
    <t>rectifier l'assaisonnement</t>
  </si>
  <si>
    <t>déglacer avec le vin rouge</t>
  </si>
  <si>
    <t>ATTENTION les grammages des produits CHEF correspondent à la gamme de 2001</t>
  </si>
  <si>
    <t xml:space="preserve">mouiller avec le fond brun lié CHEF reconstitué. </t>
  </si>
  <si>
    <t>voyez votre commercial pour ajuster avec la nouvelle gamme</t>
  </si>
  <si>
    <t xml:space="preserve">porter à ébullition </t>
  </si>
  <si>
    <t>SUGGESTION ET PERSONNALISATION</t>
  </si>
  <si>
    <t>cuire le bourguignon pendant 2H / 2H30</t>
  </si>
  <si>
    <t>garnir de tagliateles au beurre et parsemer la viande de persil haché frais</t>
  </si>
  <si>
    <t>en fin de cuisson, décanter la viande, passer la sauce au chinois</t>
  </si>
  <si>
    <t>accompagner de petits croûtons grillés</t>
  </si>
  <si>
    <t>ajouter les petist oignons glacés à brun, les lardons et les champignons sautés</t>
  </si>
  <si>
    <t>u</t>
  </si>
  <si>
    <t>Produit de référence et quantités</t>
  </si>
  <si>
    <t xml:space="preserve">LISTE DES PRODUITS </t>
  </si>
  <si>
    <t xml:space="preserve">Kg </t>
  </si>
  <si>
    <t>UNITÉS</t>
  </si>
  <si>
    <t>Tarif édité le :</t>
  </si>
  <si>
    <t>A - SAISIE DES DONNÉES</t>
  </si>
  <si>
    <t>B - QUANTITÉS A FABRIQUER</t>
  </si>
  <si>
    <t>C - PRIX DES DENRÉES ET %</t>
  </si>
  <si>
    <t>COMPARAISON DE RECETTES    TABLEAU N° 1</t>
  </si>
  <si>
    <t>COMPARAISON DE RECETTES    TABLEAU N° 2</t>
  </si>
  <si>
    <t>COMPARAISON DE RECETTES    TABLEAU N° 3</t>
  </si>
  <si>
    <t>Persil</t>
  </si>
  <si>
    <t>Recette à dupliquer pour combien de couverts</t>
  </si>
  <si>
    <t xml:space="preserve">recette crée pour combien de portions </t>
  </si>
  <si>
    <t xml:space="preserve"> attention pour la saisie des quantités - 2 œufs - 2 pommes ou 2 pieds de veau  dans la recette- Excel calculera 2 comme 2 Kg</t>
  </si>
  <si>
    <t>cellule C3</t>
  </si>
  <si>
    <t>saisissez le nom du plat</t>
  </si>
  <si>
    <t>cellule N3</t>
  </si>
  <si>
    <t>Numérotez votre fiche</t>
  </si>
  <si>
    <t>cellule F7</t>
  </si>
  <si>
    <t>cellule H7</t>
  </si>
  <si>
    <t>cellule J7</t>
  </si>
  <si>
    <t>cellule L7</t>
  </si>
  <si>
    <t>cellule N7</t>
  </si>
  <si>
    <t>saisissez ce nombre de couverts dans chaque cellule</t>
  </si>
  <si>
    <t>cellule F5</t>
  </si>
  <si>
    <t>cellule H5</t>
  </si>
  <si>
    <t>cellule J5</t>
  </si>
  <si>
    <t>cellule L5</t>
  </si>
  <si>
    <t>cellule N5</t>
  </si>
  <si>
    <t>LA RECETTE QUE VOUS SAISISSEZ EST PREVUE POUR COMBIEN DE COUVERTS OU PORTIONS</t>
  </si>
  <si>
    <t>CETTE RECETTE VOUS VOULEZ LA DUPLIQUER POUR COMBIEN DE COUVERTS OU PORTIONS</t>
  </si>
  <si>
    <t>saisissez ce nombre de couverts dans chaque cellule (chaque compteur est indépendant)</t>
  </si>
  <si>
    <t>cellule F6</t>
  </si>
  <si>
    <t>cellule H6</t>
  </si>
  <si>
    <t>cellule J6</t>
  </si>
  <si>
    <t>cellule L6</t>
  </si>
  <si>
    <t>cellule N6</t>
  </si>
  <si>
    <t>Saisissez le reste :</t>
  </si>
  <si>
    <t>colonne C</t>
  </si>
  <si>
    <t>colonne D</t>
  </si>
  <si>
    <t>colonne E</t>
  </si>
  <si>
    <t xml:space="preserve">Tableau A  </t>
  </si>
  <si>
    <t>Tableau B</t>
  </si>
  <si>
    <t>rien de sorcier… dévelopez votre organisation</t>
  </si>
  <si>
    <t xml:space="preserve">en prime en fin de page </t>
  </si>
  <si>
    <t xml:space="preserve">SOIT : vous calez TOUS les compteurs sur le même nombre </t>
  </si>
  <si>
    <t>SOIT :  vous mettez les compteurs à zéro sauf celui qui vous intéresse</t>
  </si>
  <si>
    <t>Mode emploi fiche "Estouffade de boeuf"</t>
  </si>
  <si>
    <t>Cette fiche est constituée de 4 tableaux</t>
  </si>
  <si>
    <t>le tableau A  "SAISIE DE DONNÉES"qu'il ne faut pas imprimer réservé à la saisie  colonnes  A à O</t>
  </si>
  <si>
    <t>le tableau B  "QUANTITÉS A FABRIQUER" sur lequel on ne saisi rien du tout (à imprimer)</t>
  </si>
  <si>
    <t>le tableau C  " PRIX DES DENRÉES ET %" sur lequel on ne saisi rien non plus SAUF les coefficients de vente ligne 61 (à imprimer…facultatif)</t>
  </si>
  <si>
    <t>et enfin : un tableau qui n'en est pas un mais  l'ORGANISATION RAISONNÉE DU TRAVAIL ET HACCP ligne 71 colonne R à  AE   à imprimer</t>
  </si>
  <si>
    <t>des produits identiques ou différents et  en ajoute pour personnaliser</t>
  </si>
  <si>
    <t>difficile de comparer les quantités entre elles pour choisir la recette qui vous conviendrait le mieux</t>
  </si>
  <si>
    <t>comparer…c'est ce que vous pouvez faire avec ce tableau; mais également les multiplier par le nombre de couverts que vous souhaitez</t>
  </si>
  <si>
    <t>et même plus</t>
  </si>
  <si>
    <t>supposons que vous choisissiez un produit commun à toutes les recettes</t>
  </si>
  <si>
    <t>cela peut être la viande - le lait pour une fiche dessert - un légume ou autre pour un plat d'accompagnement bref</t>
  </si>
  <si>
    <t>il faut que le produit que vous choisissez soit présent dans toutes les recettes</t>
  </si>
  <si>
    <t>lorsque vous lisez un même type de recette ou variante dans plusieurs livres; vous constatez que chaque Auteur utilise :</t>
  </si>
  <si>
    <t>chacun prévoit sa recette pour 6 - 8 - 10 couverts ou autre</t>
  </si>
  <si>
    <t>le nombre de couverts serait sujet à discussion : enfants - adultes sédentaires - travailleurs de force - gastronomique ????</t>
  </si>
  <si>
    <t>poids brut à l'achat …. Poids net assiette !!! L'idéal serait de tout rapporter au kg net assiette; à chacun de déterminer son nombre de portions</t>
  </si>
  <si>
    <t xml:space="preserve">nous n'en sommes pas là...il faudrait une révolution culturelle, déjà faire utiliser une balance par un cuisinier ce n'est pas simple </t>
  </si>
  <si>
    <t>indiquez le poids défini par chaque auteur cellules F6 - H6 - J6 - L6 et N6</t>
  </si>
  <si>
    <t>saisissez le poids que vous voulez utiliser cellules G6 - I6 - K6 - M6 et O6</t>
  </si>
  <si>
    <t>en bleu les quantités utilisées par chaque Auteur</t>
  </si>
  <si>
    <t>en vert : vos quantités.. Vous avez 10 kg de bœuf à cuisiner</t>
  </si>
  <si>
    <t>ces résultats s'affichent sur le tableau  "QUANTITÉS A FABRIQUER"  dans les colonnes B</t>
  </si>
  <si>
    <t>tableau A ligne 62 saisissez les informations nécessaires</t>
  </si>
  <si>
    <t>Bonne utilisation et… à chacun d'améliorer et d'adapter ces documents</t>
  </si>
  <si>
    <t>Joël LEBOUCHER …Rochefort Janvier 2014</t>
  </si>
  <si>
    <t>?</t>
  </si>
  <si>
    <t>NOM DU PLAT</t>
  </si>
  <si>
    <t>ALBERT</t>
  </si>
  <si>
    <t>PAUL</t>
  </si>
  <si>
    <t>EMILE</t>
  </si>
  <si>
    <t>VICTOR</t>
  </si>
  <si>
    <t>ET LES AUTRES</t>
  </si>
  <si>
    <t>vous avez une fiche par recette</t>
  </si>
  <si>
    <t>il vous permet de comparer entre elles jusqu’à 5 recettes différentes</t>
  </si>
  <si>
    <t>PRÉPARER</t>
  </si>
  <si>
    <t>http://www.uprt.fr/place_du_chef_documents.htm</t>
  </si>
  <si>
    <t>http://www.uprt.fr/copier_documents.html</t>
  </si>
  <si>
    <t>d'autres documents sont à votre disposition sur :</t>
  </si>
  <si>
    <t>le Centre de Ressources Nationales Hotellerie Restauration</t>
  </si>
  <si>
    <t>l'Académie Nationale de Cuisine</t>
  </si>
  <si>
    <t>Exemple si vous ne voulez faire que la recette N° 4</t>
  </si>
  <si>
    <t>Choisissez un produit commun à toutes les recettes</t>
  </si>
  <si>
    <t>vous avez 2  colonnes par recette</t>
  </si>
  <si>
    <t>cellule G6</t>
  </si>
  <si>
    <t>cellule I6</t>
  </si>
  <si>
    <t>cellule K6</t>
  </si>
  <si>
    <t>cellule M6</t>
  </si>
  <si>
    <t>cellule O6</t>
  </si>
  <si>
    <t>Tableau C</t>
  </si>
  <si>
    <t>Tableau O.R.T.</t>
  </si>
  <si>
    <t>l'utilisation de tous ces documents est particulier :</t>
  </si>
  <si>
    <t>Mode emploi fiche "Comparaison de recettes"</t>
  </si>
  <si>
    <t>Copiez / Collez</t>
  </si>
  <si>
    <t>Police Wingdings 2</t>
  </si>
  <si>
    <t>j</t>
  </si>
  <si>
    <t xml:space="preserve">VOCABULAIRE PROFESSIONNEL " CUISINE DE COMPOSITION" </t>
  </si>
  <si>
    <t>VOCABULAIRE PROFESSIONNEL "La CUISINE DE REFERENCE" Michel MAINCENT</t>
  </si>
  <si>
    <t>v</t>
  </si>
  <si>
    <t>k</t>
  </si>
  <si>
    <t>P</t>
  </si>
  <si>
    <t>R</t>
  </si>
  <si>
    <t>w</t>
  </si>
  <si>
    <t>l</t>
  </si>
  <si>
    <t>❶</t>
  </si>
  <si>
    <t>Abaisser la temp. à coeur</t>
  </si>
  <si>
    <t>①</t>
  </si>
  <si>
    <t>Egrener</t>
  </si>
  <si>
    <t>Parfumer</t>
  </si>
  <si>
    <t>Respecter le délai de 2 H</t>
  </si>
  <si>
    <t>Abaisser</t>
  </si>
  <si>
    <t>Dépouiller</t>
  </si>
  <si>
    <t>Habiller</t>
  </si>
  <si>
    <t>Réduire</t>
  </si>
  <si>
    <t>x</t>
  </si>
  <si>
    <t>m</t>
  </si>
  <si>
    <t>❷</t>
  </si>
  <si>
    <t>Accompagner</t>
  </si>
  <si>
    <t>②</t>
  </si>
  <si>
    <t>Eliminer</t>
  </si>
  <si>
    <t>Parsemer</t>
  </si>
  <si>
    <t>Retirer</t>
  </si>
  <si>
    <t>Abricoter</t>
  </si>
  <si>
    <t>Dérober</t>
  </si>
  <si>
    <t>Hacher</t>
  </si>
  <si>
    <t>Relever</t>
  </si>
  <si>
    <t>y</t>
  </si>
  <si>
    <t>n</t>
  </si>
  <si>
    <t>❸</t>
  </si>
  <si>
    <t>Additionner</t>
  </si>
  <si>
    <t>③</t>
  </si>
  <si>
    <t>Enfourner</t>
  </si>
  <si>
    <t>Peler</t>
  </si>
  <si>
    <t>Retourner</t>
  </si>
  <si>
    <t>Arroser</t>
  </si>
  <si>
    <t>Désosser</t>
  </si>
  <si>
    <t>Historier</t>
  </si>
  <si>
    <t>Remonter</t>
  </si>
  <si>
    <t>z</t>
  </si>
  <si>
    <t>o</t>
  </si>
  <si>
    <t>❹</t>
  </si>
  <si>
    <t>Adjoindre</t>
  </si>
  <si>
    <t>④</t>
  </si>
  <si>
    <t>Porter à ébullition</t>
  </si>
  <si>
    <t>Rincer</t>
  </si>
  <si>
    <t>Assaisonner</t>
  </si>
  <si>
    <t>Dessécher</t>
  </si>
  <si>
    <t>Revenir</t>
  </si>
  <si>
    <t>{</t>
  </si>
  <si>
    <t>p</t>
  </si>
  <si>
    <t>❺</t>
  </si>
  <si>
    <t>Agir rapidement</t>
  </si>
  <si>
    <t>⑤</t>
  </si>
  <si>
    <t>Etaler</t>
  </si>
  <si>
    <t>Préchauffer</t>
  </si>
  <si>
    <t>S</t>
  </si>
  <si>
    <t>Détendre</t>
  </si>
  <si>
    <t>Inciser</t>
  </si>
  <si>
    <t>Rissoler</t>
  </si>
  <si>
    <t>|</t>
  </si>
  <si>
    <t>q</t>
  </si>
  <si>
    <t>❻</t>
  </si>
  <si>
    <t>Ajouter</t>
  </si>
  <si>
    <t>Prélever</t>
  </si>
  <si>
    <t>Saupoudrer</t>
  </si>
  <si>
    <t>Barder</t>
  </si>
  <si>
    <t>⑥</t>
  </si>
  <si>
    <t>Dorer</t>
  </si>
  <si>
    <t>L</t>
  </si>
  <si>
    <t>Rompre</t>
  </si>
  <si>
    <t>}</t>
  </si>
  <si>
    <t>r</t>
  </si>
  <si>
    <t>❼</t>
  </si>
  <si>
    <t>Aplatir</t>
  </si>
  <si>
    <t>Faire bouillir</t>
  </si>
  <si>
    <t>Préparer</t>
  </si>
  <si>
    <t>Servir</t>
  </si>
  <si>
    <t>Beurrer</t>
  </si>
  <si>
    <t>⑦</t>
  </si>
  <si>
    <t>Dresser</t>
  </si>
  <si>
    <t>Lier</t>
  </si>
  <si>
    <t>Rôtir</t>
  </si>
  <si>
    <t>~</t>
  </si>
  <si>
    <t>s</t>
  </si>
  <si>
    <t>❽</t>
  </si>
  <si>
    <t>Protéger</t>
  </si>
  <si>
    <t>Snacker</t>
  </si>
  <si>
    <t>Blanchir</t>
  </si>
  <si>
    <t>Limoner</t>
  </si>
  <si>
    <t>¦</t>
  </si>
  <si>
    <t>Battre</t>
  </si>
  <si>
    <t>Garnir</t>
  </si>
  <si>
    <t>T</t>
  </si>
  <si>
    <t>Blondir</t>
  </si>
  <si>
    <t>Ebarber</t>
  </si>
  <si>
    <t>Lisser</t>
  </si>
  <si>
    <t>Saigner</t>
  </si>
  <si>
    <t>á</t>
  </si>
  <si>
    <t>Réaliser</t>
  </si>
  <si>
    <t>Terminer</t>
  </si>
  <si>
    <t>Bouler</t>
  </si>
  <si>
    <t>Ecailler</t>
  </si>
  <si>
    <t>Lustrer</t>
  </si>
  <si>
    <t>Saisir</t>
  </si>
  <si>
    <t>Chauffer</t>
  </si>
  <si>
    <t>Incorporer</t>
  </si>
  <si>
    <t>Réchauffer en moins d'1 H</t>
  </si>
  <si>
    <t>U</t>
  </si>
  <si>
    <t>Braiser</t>
  </si>
  <si>
    <t>Ecaler</t>
  </si>
  <si>
    <t>M</t>
  </si>
  <si>
    <t>Sangler</t>
  </si>
  <si>
    <t xml:space="preserve">Police Wingdings </t>
  </si>
  <si>
    <t>Conserver</t>
  </si>
  <si>
    <t>Indications packaging</t>
  </si>
  <si>
    <t>Recouvrir</t>
  </si>
  <si>
    <t>Utiliser</t>
  </si>
  <si>
    <t>Brider</t>
  </si>
  <si>
    <t>Ecorcher</t>
  </si>
  <si>
    <t>Macérer</t>
  </si>
  <si>
    <t>Sauter</t>
  </si>
  <si>
    <t>ç</t>
  </si>
  <si>
    <t>Contrôler</t>
  </si>
  <si>
    <t>Rectifier</t>
  </si>
  <si>
    <t>V</t>
  </si>
  <si>
    <t>Ecosser</t>
  </si>
  <si>
    <t>Manchonner</t>
  </si>
  <si>
    <t>Serrer</t>
  </si>
  <si>
    <t>è</t>
  </si>
  <si>
    <t>ê</t>
  </si>
  <si>
    <t>Jeter</t>
  </si>
  <si>
    <t>Refroidir</t>
  </si>
  <si>
    <t>Vérifier la temp.</t>
  </si>
  <si>
    <t>Canneler</t>
  </si>
  <si>
    <t>Ecumer</t>
  </si>
  <si>
    <t>Marbrer</t>
  </si>
  <si>
    <t>Singer</t>
  </si>
  <si>
    <t>Décorer</t>
  </si>
  <si>
    <t>Réhydrater</t>
  </si>
  <si>
    <t>Verser</t>
  </si>
  <si>
    <t>Caraméliser</t>
  </si>
  <si>
    <t>Effilandrer</t>
  </si>
  <si>
    <t>Mariner</t>
  </si>
  <si>
    <t>Suer</t>
  </si>
  <si>
    <t>Symboles</t>
  </si>
  <si>
    <t>Délayer</t>
  </si>
  <si>
    <t>Laver</t>
  </si>
  <si>
    <t>Remonter en température</t>
  </si>
  <si>
    <t>Châtrer</t>
  </si>
  <si>
    <t>⑧</t>
  </si>
  <si>
    <t>Effiler</t>
  </si>
  <si>
    <t>Masquer</t>
  </si>
  <si>
    <t>Disperser</t>
  </si>
  <si>
    <t>Remplacer</t>
  </si>
  <si>
    <t>Chaufroiter</t>
  </si>
  <si>
    <t>⑨</t>
  </si>
  <si>
    <t>Egermer</t>
  </si>
  <si>
    <t>Masser</t>
  </si>
  <si>
    <t>Tailler</t>
  </si>
  <si>
    <t>Disposer</t>
  </si>
  <si>
    <t>Maintenir en temp. sup à 63°</t>
  </si>
  <si>
    <t>❾</t>
  </si>
  <si>
    <t>Remuer</t>
  </si>
  <si>
    <t>Chemiser</t>
  </si>
  <si>
    <t>⑩</t>
  </si>
  <si>
    <t>Egoutter</t>
  </si>
  <si>
    <t>Meringuer</t>
  </si>
  <si>
    <t>Tamiser</t>
  </si>
  <si>
    <t>Manipuler</t>
  </si>
  <si>
    <t>❿</t>
  </si>
  <si>
    <t>Répartir</t>
  </si>
  <si>
    <t>Chiqueter</t>
  </si>
  <si>
    <t>⑪</t>
  </si>
  <si>
    <t>Egrapper</t>
  </si>
  <si>
    <t>Mijoter</t>
  </si>
  <si>
    <t>Tamponner</t>
  </si>
  <si>
    <t>Mélanger</t>
  </si>
  <si>
    <t>⓫</t>
  </si>
  <si>
    <t>Repasser</t>
  </si>
  <si>
    <t>Ciseler</t>
  </si>
  <si>
    <t>⑫</t>
  </si>
  <si>
    <t>Monder</t>
  </si>
  <si>
    <t>Tapisser</t>
  </si>
  <si>
    <t>Mettre en cuisson</t>
  </si>
  <si>
    <t>Citronner</t>
  </si>
  <si>
    <t>⑬</t>
  </si>
  <si>
    <t>Emincer</t>
  </si>
  <si>
    <t>Monter</t>
  </si>
  <si>
    <t>Tourer</t>
  </si>
  <si>
    <t>Mixer</t>
  </si>
  <si>
    <t>Clarifier</t>
  </si>
  <si>
    <t>⑭</t>
  </si>
  <si>
    <t>Enrober</t>
  </si>
  <si>
    <t>Mortifier</t>
  </si>
  <si>
    <t>Tourner</t>
  </si>
  <si>
    <t>Coller</t>
  </si>
  <si>
    <t>⑮</t>
  </si>
  <si>
    <t>Eplucher</t>
  </si>
  <si>
    <t>⓬</t>
  </si>
  <si>
    <t>Mouiller</t>
  </si>
  <si>
    <t>Travailler</t>
  </si>
  <si>
    <t>Compoter</t>
  </si>
  <si>
    <t>⑯</t>
  </si>
  <si>
    <t>Escaloper</t>
  </si>
  <si>
    <t>N</t>
  </si>
  <si>
    <t>Tremper</t>
  </si>
  <si>
    <t>Concasser</t>
  </si>
  <si>
    <t>⑰</t>
  </si>
  <si>
    <t>Etuver</t>
  </si>
  <si>
    <t>Nacrer</t>
  </si>
  <si>
    <t>Tronçonner</t>
  </si>
  <si>
    <t>⓭</t>
  </si>
  <si>
    <t>Confire</t>
  </si>
  <si>
    <t>⑱</t>
  </si>
  <si>
    <t>Evider</t>
  </si>
  <si>
    <t>Napper</t>
  </si>
  <si>
    <t>Trousser</t>
  </si>
  <si>
    <t>⓮</t>
  </si>
  <si>
    <t>Contiser</t>
  </si>
  <si>
    <t>⑲</t>
  </si>
  <si>
    <t>Exprimer</t>
  </si>
  <si>
    <t>Turbiner</t>
  </si>
  <si>
    <t>⓯</t>
  </si>
  <si>
    <t>Corner</t>
  </si>
  <si>
    <t>⓰</t>
  </si>
  <si>
    <t>Corser</t>
  </si>
  <si>
    <t>Farcir</t>
  </si>
  <si>
    <t>Paner</t>
  </si>
  <si>
    <t>⓱</t>
  </si>
  <si>
    <t>Coucher</t>
  </si>
  <si>
    <t>Festonner</t>
  </si>
  <si>
    <t>Papilloter</t>
  </si>
  <si>
    <t>Vanner</t>
  </si>
  <si>
    <t>⓲</t>
  </si>
  <si>
    <t>Flamber</t>
  </si>
  <si>
    <t>Passer</t>
  </si>
  <si>
    <t>Videler</t>
  </si>
  <si>
    <t>⓳</t>
  </si>
  <si>
    <t>Crémer</t>
  </si>
  <si>
    <t>Flanquer</t>
  </si>
  <si>
    <t>Persiller</t>
  </si>
  <si>
    <t>Voiler</t>
  </si>
  <si>
    <t>⓴</t>
  </si>
  <si>
    <t>Crever</t>
  </si>
  <si>
    <t>Fleurer</t>
  </si>
  <si>
    <t>Piler</t>
  </si>
  <si>
    <t>Cuire</t>
  </si>
  <si>
    <t>Foisonner</t>
  </si>
  <si>
    <t>Pincer</t>
  </si>
  <si>
    <t>Z</t>
  </si>
  <si>
    <t>Foncer</t>
  </si>
  <si>
    <t>Piquer</t>
  </si>
  <si>
    <t>Zester</t>
  </si>
  <si>
    <t>⑳</t>
  </si>
  <si>
    <t>Décanter</t>
  </si>
  <si>
    <t>Fondre</t>
  </si>
  <si>
    <t>Pocher</t>
  </si>
  <si>
    <t>Décercler</t>
  </si>
  <si>
    <t>Fouler</t>
  </si>
  <si>
    <t>Poêler</t>
  </si>
  <si>
    <t>Décortiquer</t>
  </si>
  <si>
    <t>Fraiser</t>
  </si>
  <si>
    <t>Pousser</t>
  </si>
  <si>
    <t>Décuire</t>
  </si>
  <si>
    <t>Fileter</t>
  </si>
  <si>
    <t>Puncher</t>
  </si>
  <si>
    <t>Déffilandrer</t>
  </si>
  <si>
    <t>Frapper</t>
  </si>
  <si>
    <t>Q</t>
  </si>
  <si>
    <t>Déglacer</t>
  </si>
  <si>
    <t>Frémir</t>
  </si>
  <si>
    <t>Quadriller</t>
  </si>
  <si>
    <t>Dégorger</t>
  </si>
  <si>
    <t>Frire</t>
  </si>
  <si>
    <t>Dégourdir</t>
  </si>
  <si>
    <t>Dégraisser</t>
  </si>
  <si>
    <t>Glacer</t>
  </si>
  <si>
    <t>Rabattre</t>
  </si>
  <si>
    <t>Déhousser</t>
  </si>
  <si>
    <t>Gommer</t>
  </si>
  <si>
    <t>Rafraîchir</t>
  </si>
  <si>
    <t>Dénerver</t>
  </si>
  <si>
    <t>Graisser</t>
  </si>
  <si>
    <t>Raidir</t>
  </si>
  <si>
    <t>Dénoyauter</t>
  </si>
  <si>
    <t>Gratiner</t>
  </si>
  <si>
    <t>Rassir</t>
  </si>
  <si>
    <t>Denteler</t>
  </si>
  <si>
    <t>Griller</t>
  </si>
  <si>
    <t>Rayer</t>
  </si>
  <si>
    <t>texte avec cellules fusionnées</t>
  </si>
  <si>
    <t>cellules non fusionnées,,,choisissez ce qui vous convient</t>
  </si>
  <si>
    <t>Il est parfois difficile de comparer 1 même recette ou 5 différentes ; chaque Auteur ajoute ou pas des ingrédients; ces recettes sont prévues pour 6 - 10 - 12 - 20…alors comment comparer</t>
  </si>
  <si>
    <t xml:space="preserve">Tout simplement en remplissant ce document; vous pouvez même en détourner l'utilisation en décomposant 1 seule recette en 5 parties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</si>
</sst>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\ mmmm\ yyyy"/>
    <numFmt numFmtId="165" formatCode="\ hh&quot;H&quot;mm\.s"/>
    <numFmt numFmtId="166" formatCode="0.000"/>
    <numFmt numFmtId="167" formatCode="#,##0.00\ &quot;€&quot;"/>
    <numFmt numFmtId="168" formatCode="0.0%"/>
    <numFmt numFmtId="169" formatCode="#,##0.000\ &quot;€&quot;"/>
  </numFmts>
  <fonts count="2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8"/>
      <color indexed="1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22"/>
      <name val="Wingdings 3"/>
      <family val="1"/>
    </font>
    <font>
      <sz val="16"/>
      <color indexed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2"/>
      <color indexed="12"/>
      <name val="Arial"/>
      <family val="2"/>
    </font>
    <font>
      <b/>
      <sz val="16"/>
      <name val="Wingdings 3"/>
      <family val="1"/>
    </font>
    <font>
      <u val="single"/>
      <sz val="15"/>
      <color indexed="12"/>
      <name val="Arial"/>
      <family val="2"/>
    </font>
    <font>
      <sz val="18"/>
      <name val="Arial"/>
      <family val="2"/>
    </font>
    <font>
      <b/>
      <sz val="18"/>
      <color indexed="16"/>
      <name val="Arial"/>
      <family val="2"/>
    </font>
    <font>
      <sz val="18"/>
      <color indexed="12"/>
      <name val="Arial"/>
      <family val="2"/>
    </font>
    <font>
      <sz val="18"/>
      <color indexed="10"/>
      <name val="Arial"/>
      <family val="2"/>
    </font>
    <font>
      <b/>
      <sz val="18"/>
      <name val="Wingdings 3"/>
      <family val="1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i/>
      <sz val="18"/>
      <name val="Arial"/>
      <family val="2"/>
    </font>
    <font>
      <u val="single"/>
      <sz val="18"/>
      <color indexed="12"/>
      <name val="Arial"/>
      <family val="2"/>
    </font>
    <font>
      <sz val="22"/>
      <name val="Wingdings 2"/>
      <family val="1"/>
    </font>
    <font>
      <b/>
      <sz val="7"/>
      <name val="Arial"/>
      <family val="2"/>
    </font>
    <font>
      <b/>
      <sz val="18"/>
      <name val="Wingdings 2"/>
      <family val="1"/>
    </font>
    <font>
      <b/>
      <sz val="18"/>
      <name val="Wingdings"/>
      <family val="0"/>
    </font>
    <font>
      <sz val="18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60"/>
      <name val="Arial"/>
      <family val="2"/>
    </font>
    <font>
      <i/>
      <sz val="10"/>
      <color indexed="22"/>
      <name val="Arial"/>
      <family val="2"/>
    </font>
    <font>
      <sz val="16"/>
      <color indexed="60"/>
      <name val="Arial"/>
      <family val="2"/>
    </font>
    <font>
      <b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6"/>
      <color indexed="60"/>
      <name val="Wingdings 3"/>
      <family val="1"/>
    </font>
    <font>
      <b/>
      <sz val="18"/>
      <color indexed="30"/>
      <name val="Wingdings 3"/>
      <family val="1"/>
    </font>
    <font>
      <b/>
      <sz val="16"/>
      <color indexed="30"/>
      <name val="Wingdings 3"/>
      <family val="1"/>
    </font>
    <font>
      <b/>
      <sz val="22"/>
      <color indexed="17"/>
      <name val="Wingdings 3"/>
      <family val="1"/>
    </font>
    <font>
      <b/>
      <sz val="16"/>
      <color indexed="17"/>
      <name val="Wingdings 3"/>
      <family val="1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8"/>
      <color indexed="17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56"/>
      <name val="Arial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60"/>
      <name val="Arial"/>
      <family val="2"/>
    </font>
    <font>
      <b/>
      <sz val="18"/>
      <color indexed="56"/>
      <name val="Arial"/>
      <family val="2"/>
    </font>
    <font>
      <b/>
      <sz val="18"/>
      <color indexed="60"/>
      <name val="Wingdings 3"/>
      <family val="1"/>
    </font>
    <font>
      <sz val="18"/>
      <color indexed="30"/>
      <name val="Arial"/>
      <family val="2"/>
    </font>
    <font>
      <sz val="18"/>
      <color indexed="17"/>
      <name val="Arial"/>
      <family val="2"/>
    </font>
    <font>
      <b/>
      <sz val="18"/>
      <color indexed="30"/>
      <name val="Arial"/>
      <family val="2"/>
    </font>
    <font>
      <sz val="18"/>
      <name val="Calibri"/>
      <family val="2"/>
    </font>
    <font>
      <b/>
      <sz val="18"/>
      <color indexed="60"/>
      <name val="Arial"/>
      <family val="2"/>
    </font>
    <font>
      <i/>
      <sz val="18"/>
      <color indexed="22"/>
      <name val="Arial"/>
      <family val="2"/>
    </font>
    <font>
      <b/>
      <sz val="18"/>
      <name val="Calibri"/>
      <family val="2"/>
    </font>
    <font>
      <b/>
      <sz val="18"/>
      <color indexed="53"/>
      <name val="Arial"/>
      <family val="2"/>
    </font>
    <font>
      <b/>
      <sz val="18"/>
      <color indexed="17"/>
      <name val="Wingdings 3"/>
      <family val="1"/>
    </font>
    <font>
      <i/>
      <sz val="18"/>
      <name val="Calibri"/>
      <family val="2"/>
    </font>
    <font>
      <sz val="18"/>
      <color indexed="10"/>
      <name val="Calibri"/>
      <family val="2"/>
    </font>
    <font>
      <sz val="18"/>
      <color indexed="30"/>
      <name val="Calibri"/>
      <family val="2"/>
    </font>
    <font>
      <sz val="18"/>
      <color indexed="17"/>
      <name val="Calibri"/>
      <family val="2"/>
    </font>
    <font>
      <b/>
      <sz val="18"/>
      <color indexed="57"/>
      <name val="Arial"/>
      <family val="2"/>
    </font>
    <font>
      <b/>
      <sz val="18"/>
      <color indexed="62"/>
      <name val="Arial"/>
      <family val="2"/>
    </font>
    <font>
      <b/>
      <sz val="18"/>
      <color indexed="36"/>
      <name val="Arial"/>
      <family val="2"/>
    </font>
    <font>
      <sz val="22"/>
      <color indexed="53"/>
      <name val="Wingdings 2"/>
      <family val="1"/>
    </font>
    <font>
      <sz val="22"/>
      <color indexed="62"/>
      <name val="Wingdings 2"/>
      <family val="1"/>
    </font>
    <font>
      <sz val="22"/>
      <color indexed="36"/>
      <name val="Wingdings 2"/>
      <family val="1"/>
    </font>
    <font>
      <sz val="22"/>
      <color indexed="49"/>
      <name val="Wingdings 2"/>
      <family val="1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8"/>
      <color indexed="49"/>
      <name val="Arial"/>
      <family val="2"/>
    </font>
    <font>
      <sz val="18"/>
      <color indexed="36"/>
      <name val="Arial"/>
      <family val="2"/>
    </font>
    <font>
      <sz val="18"/>
      <color indexed="53"/>
      <name val="Arial"/>
      <family val="2"/>
    </font>
    <font>
      <b/>
      <sz val="14"/>
      <color indexed="62"/>
      <name val="Arial"/>
      <family val="2"/>
    </font>
    <font>
      <b/>
      <sz val="36"/>
      <color indexed="12"/>
      <name val="Arial"/>
      <family val="2"/>
    </font>
    <font>
      <sz val="14"/>
      <color indexed="62"/>
      <name val="Arial"/>
      <family val="2"/>
    </font>
    <font>
      <sz val="18"/>
      <color indexed="62"/>
      <name val="Arial"/>
      <family val="2"/>
    </font>
    <font>
      <u val="single"/>
      <sz val="8.45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4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4"/>
      <color rgb="FF008000"/>
      <name val="Arial"/>
      <family val="2"/>
    </font>
    <font>
      <b/>
      <sz val="14"/>
      <color theme="9" tint="-0.4999699890613556"/>
      <name val="Arial"/>
      <family val="2"/>
    </font>
    <font>
      <i/>
      <sz val="10"/>
      <color theme="0" tint="-0.1499900072813034"/>
      <name val="Arial"/>
      <family val="2"/>
    </font>
    <font>
      <sz val="16"/>
      <color rgb="FF663300"/>
      <name val="Arial"/>
      <family val="2"/>
    </font>
    <font>
      <b/>
      <sz val="16"/>
      <color theme="9" tint="-0.4999699890613556"/>
      <name val="Arial"/>
      <family val="2"/>
    </font>
    <font>
      <b/>
      <sz val="16"/>
      <color rgb="FF009900"/>
      <name val="Arial"/>
      <family val="2"/>
    </font>
    <font>
      <b/>
      <sz val="16"/>
      <color rgb="FFFF0000"/>
      <name val="Arial"/>
      <family val="2"/>
    </font>
    <font>
      <b/>
      <sz val="14"/>
      <color rgb="FF009900"/>
      <name val="Arial"/>
      <family val="2"/>
    </font>
    <font>
      <sz val="14"/>
      <color rgb="FFC00000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2"/>
      <color rgb="FFC00000"/>
      <name val="Arial"/>
      <family val="2"/>
    </font>
    <font>
      <b/>
      <sz val="16"/>
      <color theme="9" tint="-0.4999699890613556"/>
      <name val="Wingdings 3"/>
      <family val="1"/>
    </font>
    <font>
      <b/>
      <sz val="18"/>
      <color rgb="FF0070C0"/>
      <name val="Wingdings 3"/>
      <family val="1"/>
    </font>
    <font>
      <b/>
      <sz val="16"/>
      <color rgb="FF0070C0"/>
      <name val="Wingdings 3"/>
      <family val="1"/>
    </font>
    <font>
      <b/>
      <sz val="22"/>
      <color rgb="FF008000"/>
      <name val="Wingdings 3"/>
      <family val="1"/>
    </font>
    <font>
      <b/>
      <sz val="16"/>
      <color rgb="FF008000"/>
      <name val="Wingdings 3"/>
      <family val="1"/>
    </font>
    <font>
      <b/>
      <sz val="12"/>
      <color rgb="FF008000"/>
      <name val="Arial"/>
      <family val="2"/>
    </font>
    <font>
      <sz val="12"/>
      <color rgb="FF008000"/>
      <name val="Arial"/>
      <family val="2"/>
    </font>
    <font>
      <b/>
      <sz val="18"/>
      <color rgb="FF008000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4"/>
      <color theme="3"/>
      <name val="Arial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8"/>
      <color rgb="FFC00000"/>
      <name val="Arial"/>
      <family val="2"/>
    </font>
    <font>
      <b/>
      <sz val="18"/>
      <color theme="3"/>
      <name val="Arial"/>
      <family val="2"/>
    </font>
    <font>
      <b/>
      <sz val="18"/>
      <color theme="9" tint="-0.4999699890613556"/>
      <name val="Wingdings 3"/>
      <family val="1"/>
    </font>
    <font>
      <b/>
      <sz val="18"/>
      <color rgb="FF0000FF"/>
      <name val="Arial"/>
      <family val="2"/>
    </font>
    <font>
      <sz val="18"/>
      <color rgb="FF0070C0"/>
      <name val="Arial"/>
      <family val="2"/>
    </font>
    <font>
      <sz val="18"/>
      <color rgb="FF008000"/>
      <name val="Arial"/>
      <family val="2"/>
    </font>
    <font>
      <b/>
      <sz val="18"/>
      <color rgb="FF0070C0"/>
      <name val="Arial"/>
      <family val="2"/>
    </font>
    <font>
      <b/>
      <sz val="18"/>
      <color theme="9" tint="-0.4999699890613556"/>
      <name val="Arial"/>
      <family val="2"/>
    </font>
    <font>
      <i/>
      <sz val="18"/>
      <color theme="0" tint="-0.1499900072813034"/>
      <name val="Arial"/>
      <family val="2"/>
    </font>
    <font>
      <b/>
      <sz val="18"/>
      <color theme="9" tint="-0.24997000396251678"/>
      <name val="Arial"/>
      <family val="2"/>
    </font>
    <font>
      <b/>
      <sz val="18"/>
      <color rgb="FF008000"/>
      <name val="Wingdings 3"/>
      <family val="1"/>
    </font>
    <font>
      <b/>
      <sz val="18"/>
      <color rgb="FF009900"/>
      <name val="Arial"/>
      <family val="2"/>
    </font>
    <font>
      <b/>
      <sz val="18"/>
      <color rgb="FFFF0000"/>
      <name val="Arial"/>
      <family val="2"/>
    </font>
    <font>
      <sz val="18"/>
      <color rgb="FF663300"/>
      <name val="Arial"/>
      <family val="2"/>
    </font>
    <font>
      <sz val="18"/>
      <color rgb="FF0000FF"/>
      <name val="Arial"/>
      <family val="2"/>
    </font>
    <font>
      <sz val="18"/>
      <color rgb="FFFF0000"/>
      <name val="Calibri"/>
      <family val="2"/>
    </font>
    <font>
      <sz val="18"/>
      <color rgb="FF0070C0"/>
      <name val="Calibri"/>
      <family val="2"/>
    </font>
    <font>
      <sz val="18"/>
      <color rgb="FF008000"/>
      <name val="Calibri"/>
      <family val="2"/>
    </font>
    <font>
      <b/>
      <sz val="18"/>
      <color rgb="FF974807"/>
      <name val="Arial"/>
      <family val="2"/>
    </font>
    <font>
      <b/>
      <sz val="18"/>
      <color rgb="FF339933"/>
      <name val="Arial"/>
      <family val="2"/>
    </font>
    <font>
      <b/>
      <sz val="18"/>
      <color theme="4" tint="-0.24997000396251678"/>
      <name val="Arial"/>
      <family val="2"/>
    </font>
    <font>
      <b/>
      <sz val="18"/>
      <color rgb="FF7030A0"/>
      <name val="Arial"/>
      <family val="2"/>
    </font>
    <font>
      <sz val="22"/>
      <color theme="9" tint="-0.24997000396251678"/>
      <name val="Wingdings 2"/>
      <family val="1"/>
    </font>
    <font>
      <sz val="22"/>
      <color theme="4" tint="-0.24997000396251678"/>
      <name val="Wingdings 2"/>
      <family val="1"/>
    </font>
    <font>
      <sz val="22"/>
      <color rgb="FF7030A0"/>
      <name val="Wingdings 2"/>
      <family val="1"/>
    </font>
    <font>
      <sz val="22"/>
      <color theme="8" tint="-0.24997000396251678"/>
      <name val="Wingdings 2"/>
      <family val="1"/>
    </font>
    <font>
      <sz val="10"/>
      <color rgb="FF00B050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8"/>
      <color theme="8" tint="-0.24997000396251678"/>
      <name val="Arial"/>
      <family val="2"/>
    </font>
    <font>
      <sz val="18"/>
      <color rgb="FF7030A0"/>
      <name val="Arial"/>
      <family val="2"/>
    </font>
    <font>
      <sz val="18"/>
      <color theme="9" tint="-0.24997000396251678"/>
      <name val="Arial"/>
      <family val="2"/>
    </font>
    <font>
      <sz val="14"/>
      <color rgb="FF0000FF"/>
      <name val="Arial"/>
      <family val="2"/>
    </font>
    <font>
      <b/>
      <sz val="36"/>
      <color rgb="FF0000FF"/>
      <name val="Arial"/>
      <family val="2"/>
    </font>
    <font>
      <b/>
      <sz val="14"/>
      <color theme="4" tint="-0.24997000396251678"/>
      <name val="Arial"/>
      <family val="2"/>
    </font>
    <font>
      <b/>
      <sz val="18"/>
      <color theme="4"/>
      <name val="Arial"/>
      <family val="2"/>
    </font>
    <font>
      <sz val="14"/>
      <color theme="4"/>
      <name val="Arial"/>
      <family val="2"/>
    </font>
    <font>
      <sz val="18"/>
      <color theme="4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9" tint="-0.24993999302387238"/>
      </left>
      <right/>
      <top style="medium">
        <color theme="9" tint="-0.24993999302387238"/>
      </top>
      <bottom/>
    </border>
    <border>
      <left/>
      <right/>
      <top style="medium">
        <color theme="9" tint="-0.2499399930238723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theme="9" tint="-0.24993999302387238"/>
      </left>
      <right/>
      <top/>
      <bottom/>
    </border>
    <border>
      <left style="medium"/>
      <right/>
      <top/>
      <bottom/>
    </border>
    <border>
      <left/>
      <right style="medium">
        <color theme="9" tint="-0.2499399930238723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hair">
        <color indexed="16"/>
      </left>
      <right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 style="hair"/>
      <right style="thin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>
        <color rgb="FFE46D0A"/>
      </left>
      <right/>
      <top/>
      <bottom/>
    </border>
    <border>
      <left style="thin"/>
      <right/>
      <top/>
      <bottom style="thin"/>
    </border>
    <border>
      <left/>
      <right/>
      <top style="thin"/>
      <bottom style="thin">
        <color indexed="16"/>
      </bottom>
    </border>
    <border>
      <left/>
      <right style="thin"/>
      <top style="thin"/>
      <bottom style="thin">
        <color indexed="16"/>
      </bottom>
    </border>
    <border>
      <left/>
      <right/>
      <top style="thin">
        <color indexed="16"/>
      </top>
      <bottom/>
    </border>
    <border>
      <left/>
      <right style="medium"/>
      <top style="thin"/>
      <bottom/>
    </border>
    <border>
      <left style="thin"/>
      <right style="hair"/>
      <top/>
      <bottom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hair">
        <color indexed="16"/>
      </top>
      <bottom/>
    </border>
    <border>
      <left style="medium">
        <color theme="9" tint="-0.24993999302387238"/>
      </left>
      <right/>
      <top/>
      <bottom style="medium">
        <color theme="9" tint="-0.24993999302387238"/>
      </bottom>
    </border>
    <border>
      <left/>
      <right/>
      <top/>
      <bottom style="medium">
        <color theme="9" tint="-0.2499399930238723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16"/>
      </left>
      <right/>
      <top style="hair"/>
      <bottom/>
    </border>
    <border>
      <left style="thin">
        <color indexed="16"/>
      </left>
      <right/>
      <top/>
      <bottom/>
    </border>
    <border>
      <left style="medium">
        <color indexed="16"/>
      </left>
      <right/>
      <top/>
      <bottom/>
    </border>
    <border>
      <left style="medium">
        <color indexed="16"/>
      </left>
      <right/>
      <top/>
      <bottom style="medium">
        <color indexed="16"/>
      </bottom>
    </border>
    <border>
      <left style="thin">
        <color indexed="16"/>
      </left>
      <right/>
      <top/>
      <bottom style="medium">
        <color indexed="16"/>
      </bottom>
    </border>
    <border>
      <left style="medium">
        <color indexed="16"/>
      </left>
      <right/>
      <top style="medium">
        <color indexed="16"/>
      </top>
      <bottom/>
    </border>
    <border>
      <left/>
      <right/>
      <top style="medium">
        <color indexed="16"/>
      </top>
      <bottom/>
    </border>
    <border>
      <left style="thin"/>
      <right/>
      <top style="thin"/>
      <bottom style="thin">
        <color indexed="16"/>
      </bottom>
    </border>
    <border>
      <left/>
      <right style="medium"/>
      <top style="thin"/>
      <bottom style="thin">
        <color indexed="16"/>
      </bottom>
    </border>
    <border>
      <left/>
      <right style="medium"/>
      <top/>
      <bottom style="medium"/>
    </border>
    <border>
      <left/>
      <right style="hair">
        <color theme="9" tint="-0.24993999302387238"/>
      </right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medium">
        <color theme="9" tint="-0.24993999302387238"/>
      </top>
      <bottom/>
    </border>
    <border>
      <left style="medium">
        <color theme="9" tint="-0.24993999302387238"/>
      </left>
      <right/>
      <top style="hair"/>
      <bottom/>
    </border>
    <border>
      <left style="hair"/>
      <right style="hair"/>
      <top/>
      <bottom style="hair"/>
    </border>
    <border>
      <left style="thin"/>
      <right/>
      <top/>
      <bottom style="hair"/>
    </border>
    <border>
      <left style="medium">
        <color theme="9" tint="-0.24993999302387238"/>
      </left>
      <right/>
      <top style="thin"/>
      <bottom/>
    </border>
    <border>
      <left style="medium">
        <color theme="9" tint="-0.24993999302387238"/>
      </left>
      <right/>
      <top/>
      <bottom style="hair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/>
      <right style="thin"/>
      <top style="thin"/>
      <bottom/>
    </border>
    <border>
      <left style="medium">
        <color theme="9" tint="-0.4999699890613556"/>
      </left>
      <right/>
      <top/>
      <bottom/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 style="medium">
        <color theme="9" tint="-0.4999699890613556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800000"/>
      </left>
      <right/>
      <top style="thin"/>
      <bottom/>
    </border>
    <border>
      <left style="medium">
        <color rgb="FF800000"/>
      </left>
      <right/>
      <top/>
      <bottom/>
    </border>
    <border>
      <left/>
      <right style="thin">
        <color indexed="16"/>
      </right>
      <top/>
      <bottom/>
    </border>
    <border>
      <left/>
      <right style="thin">
        <color theme="9" tint="-0.4999699890613556"/>
      </right>
      <top/>
      <bottom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24993999302387238"/>
      </left>
      <right style="medium">
        <color theme="9" tint="-0.24993999302387238"/>
      </right>
      <top/>
      <bottom/>
    </border>
    <border>
      <left/>
      <right style="medium"/>
      <top style="medium"/>
      <bottom/>
    </border>
    <border>
      <left style="hair">
        <color theme="9" tint="-0.24993999302387238"/>
      </left>
      <right/>
      <top/>
      <bottom/>
    </border>
    <border>
      <left/>
      <right style="hair"/>
      <top/>
      <bottom/>
    </border>
    <border>
      <left/>
      <right style="medium"/>
      <top style="hair"/>
      <bottom style="hair"/>
    </border>
    <border>
      <left/>
      <right style="thin"/>
      <top style="hair">
        <color indexed="16"/>
      </top>
      <bottom/>
    </border>
    <border>
      <left/>
      <right/>
      <top/>
      <bottom style="hair">
        <color indexed="16"/>
      </bottom>
    </border>
    <border>
      <left/>
      <right style="thin"/>
      <top/>
      <bottom style="hair">
        <color indexed="16"/>
      </bottom>
    </border>
    <border>
      <left/>
      <right style="hair">
        <color indexed="16"/>
      </right>
      <top style="thin"/>
      <bottom/>
    </border>
    <border>
      <left/>
      <right/>
      <top style="hair"/>
      <bottom/>
    </border>
    <border>
      <left style="thin"/>
      <right/>
      <top style="medium">
        <color theme="9" tint="-0.24993999302387238"/>
      </top>
      <bottom/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 style="medium">
        <color theme="9" tint="-0.4999699890613556"/>
      </bottom>
    </border>
    <border>
      <left style="medium">
        <color indexed="16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theme="9" tint="-0.4999699890613556"/>
      </right>
      <top style="thin"/>
      <bottom style="thin"/>
    </border>
    <border>
      <left/>
      <right style="thin">
        <color indexed="16"/>
      </right>
      <top style="hair"/>
      <bottom/>
    </border>
    <border>
      <left style="medium">
        <color indexed="16"/>
      </left>
      <right/>
      <top/>
      <bottom style="thin"/>
    </border>
    <border>
      <left/>
      <right style="thin">
        <color indexed="16"/>
      </right>
      <top style="thin"/>
      <bottom style="thin"/>
    </border>
    <border>
      <left style="thin">
        <color indexed="16"/>
      </left>
      <right/>
      <top style="thin"/>
      <bottom style="thin"/>
    </border>
    <border>
      <left/>
      <right/>
      <top/>
      <bottom style="medium">
        <color indexed="16"/>
      </bottom>
    </border>
    <border>
      <left/>
      <right style="thin">
        <color indexed="16"/>
      </right>
      <top/>
      <bottom style="medium">
        <color indexed="16"/>
      </bottom>
    </border>
    <border>
      <left/>
      <right style="hair"/>
      <top/>
      <bottom style="medium">
        <color indexed="16"/>
      </bottom>
    </border>
    <border>
      <left style="hair"/>
      <right/>
      <top/>
      <bottom style="medium">
        <color indexed="16"/>
      </bottom>
    </border>
    <border>
      <left style="thin"/>
      <right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thin"/>
      <right style="medium">
        <color theme="9" tint="-0.24993999302387238"/>
      </right>
      <top/>
      <bottom/>
    </border>
    <border>
      <left style="thin"/>
      <right style="medium">
        <color theme="9" tint="-0.24993999302387238"/>
      </right>
      <top/>
      <bottom style="thin">
        <color rgb="FFE46D0A"/>
      </bottom>
    </border>
    <border>
      <left/>
      <right style="medium"/>
      <top style="hair"/>
      <bottom/>
    </border>
    <border>
      <left/>
      <right/>
      <top style="thin">
        <color rgb="FFE46D0A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>
        <color theme="9" tint="-0.24993999302387238"/>
      </right>
      <top/>
      <bottom style="medium">
        <color theme="9" tint="-0.24993999302387238"/>
      </bottom>
    </border>
    <border>
      <left style="hair">
        <color theme="9" tint="-0.24993999302387238"/>
      </left>
      <right/>
      <top style="medium">
        <color theme="9" tint="-0.24993999302387238"/>
      </top>
      <bottom/>
    </border>
    <border>
      <left/>
      <right style="hair">
        <color theme="9" tint="-0.24993999302387238"/>
      </right>
      <top style="medium">
        <color theme="9" tint="-0.24993999302387238"/>
      </top>
      <bottom/>
    </border>
    <border>
      <left/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4999699890613556"/>
      </left>
      <right/>
      <top style="medium">
        <color theme="9" tint="-0.4999699890613556"/>
      </top>
      <bottom style="thin"/>
    </border>
    <border>
      <left/>
      <right/>
      <top style="medium">
        <color theme="9" tint="-0.4999699890613556"/>
      </top>
      <bottom style="thin"/>
    </border>
    <border>
      <left style="thin">
        <color indexed="16"/>
      </left>
      <right/>
      <top style="medium">
        <color theme="9" tint="-0.4999699890613556"/>
      </top>
      <bottom style="thin"/>
    </border>
    <border>
      <left/>
      <right style="medium">
        <color theme="9" tint="-0.4999699890613556"/>
      </right>
      <top style="medium">
        <color theme="9" tint="-0.4999699890613556"/>
      </top>
      <bottom style="thin"/>
    </border>
    <border>
      <left/>
      <right style="medium">
        <color theme="9" tint="-0.4999699890613556"/>
      </right>
      <top style="thin"/>
      <bottom/>
    </border>
    <border>
      <left/>
      <right/>
      <top/>
      <bottom style="medium">
        <color theme="9" tint="-0.4999699890613556"/>
      </bottom>
    </border>
    <border>
      <left/>
      <right style="hair"/>
      <top/>
      <bottom style="medium">
        <color theme="9" tint="-0.4999699890613556"/>
      </bottom>
    </border>
    <border>
      <left style="hair"/>
      <right/>
      <top/>
      <bottom style="medium">
        <color theme="9" tint="-0.4999699890613556"/>
      </bottom>
    </border>
    <border>
      <left/>
      <right style="medium">
        <color theme="9" tint="-0.4999699890613556"/>
      </right>
      <top/>
      <bottom style="medium">
        <color theme="9" tint="-0.4999699890613556"/>
      </bottom>
    </border>
    <border>
      <left/>
      <right/>
      <top style="medium">
        <color theme="9" tint="-0.4999699890613556"/>
      </top>
      <bottom/>
    </border>
    <border>
      <left/>
      <right style="thin">
        <color theme="9" tint="-0.4999699890613556"/>
      </right>
      <top/>
      <bottom style="thin"/>
    </border>
    <border>
      <left style="thin">
        <color theme="9" tint="-0.4999699890613556"/>
      </left>
      <right style="medium">
        <color theme="9" tint="-0.4999699890613556"/>
      </right>
      <top/>
      <bottom style="thin">
        <color rgb="FFE46D0A"/>
      </bottom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26" borderId="1" applyNumberFormat="0" applyAlignment="0" applyProtection="0"/>
    <xf numFmtId="0" fontId="133" fillId="0" borderId="2" applyNumberFormat="0" applyFill="0" applyAlignment="0" applyProtection="0"/>
    <xf numFmtId="0" fontId="0" fillId="27" borderId="3" applyNumberFormat="0" applyFont="0" applyAlignment="0" applyProtection="0"/>
    <xf numFmtId="0" fontId="134" fillId="28" borderId="1" applyNumberFormat="0" applyAlignment="0" applyProtection="0"/>
    <xf numFmtId="44" fontId="2" fillId="0" borderId="0" applyFont="0" applyFill="0" applyBorder="0" applyAlignment="0" applyProtection="0"/>
    <xf numFmtId="0" fontId="135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30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38" fillId="31" borderId="0" applyNumberFormat="0" applyBorder="0" applyAlignment="0" applyProtection="0"/>
    <xf numFmtId="0" fontId="139" fillId="26" borderId="4" applyNumberFormat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5" applyNumberFormat="0" applyFill="0" applyAlignment="0" applyProtection="0"/>
    <xf numFmtId="0" fontId="143" fillId="0" borderId="6" applyNumberFormat="0" applyFill="0" applyAlignment="0" applyProtection="0"/>
    <xf numFmtId="0" fontId="144" fillId="0" borderId="7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8" applyNumberFormat="0" applyFill="0" applyAlignment="0" applyProtection="0"/>
    <xf numFmtId="0" fontId="146" fillId="32" borderId="9" applyNumberFormat="0" applyAlignment="0" applyProtection="0"/>
  </cellStyleXfs>
  <cellXfs count="604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left" vertical="center"/>
      <protection/>
    </xf>
    <xf numFmtId="0" fontId="2" fillId="0" borderId="11" xfId="56" applyFont="1" applyFill="1" applyBorder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2" fillId="0" borderId="13" xfId="56" applyFont="1" applyFill="1" applyBorder="1">
      <alignment/>
      <protection/>
    </xf>
    <xf numFmtId="0" fontId="147" fillId="34" borderId="0" xfId="60" applyFont="1" applyFill="1" applyBorder="1" applyAlignment="1">
      <alignment horizontal="center" vertical="center"/>
      <protection/>
    </xf>
    <xf numFmtId="0" fontId="147" fillId="0" borderId="14" xfId="60" applyFont="1" applyFill="1" applyBorder="1" applyAlignment="1">
      <alignment horizontal="center" vertical="center"/>
      <protection/>
    </xf>
    <xf numFmtId="0" fontId="147" fillId="0" borderId="15" xfId="60" applyFont="1" applyFill="1" applyBorder="1" applyAlignment="1">
      <alignment horizontal="center" vertical="center"/>
      <protection/>
    </xf>
    <xf numFmtId="0" fontId="148" fillId="34" borderId="0" xfId="56" applyFont="1" applyFill="1" applyBorder="1" applyAlignment="1">
      <alignment horizontal="left" vertical="center" wrapText="1"/>
      <protection/>
    </xf>
    <xf numFmtId="0" fontId="6" fillId="35" borderId="0" xfId="60" applyFont="1" applyFill="1" applyBorder="1" applyAlignment="1">
      <alignment vertical="center"/>
      <protection/>
    </xf>
    <xf numFmtId="0" fontId="2" fillId="0" borderId="0" xfId="56" applyFont="1" applyBorder="1">
      <alignment/>
      <protection/>
    </xf>
    <xf numFmtId="0" fontId="148" fillId="0" borderId="15" xfId="56" applyFont="1" applyFill="1" applyBorder="1" applyAlignment="1">
      <alignment horizontal="left" vertical="center" wrapText="1"/>
      <protection/>
    </xf>
    <xf numFmtId="0" fontId="12" fillId="35" borderId="0" xfId="60" applyFont="1" applyFill="1" applyBorder="1" applyAlignment="1">
      <alignment vertical="center"/>
      <protection/>
    </xf>
    <xf numFmtId="0" fontId="13" fillId="35" borderId="0" xfId="60" applyFont="1" applyFill="1" applyBorder="1" applyAlignment="1">
      <alignment vertical="center"/>
      <protection/>
    </xf>
    <xf numFmtId="0" fontId="13" fillId="34" borderId="16" xfId="56" applyFont="1" applyFill="1" applyBorder="1" applyAlignment="1">
      <alignment vertical="center"/>
      <protection/>
    </xf>
    <xf numFmtId="0" fontId="13" fillId="34" borderId="0" xfId="56" applyFont="1" applyFill="1" applyBorder="1" applyAlignment="1">
      <alignment vertical="center"/>
      <protection/>
    </xf>
    <xf numFmtId="0" fontId="1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17" xfId="60" applyNumberFormat="1" applyFont="1" applyFill="1" applyBorder="1" applyAlignment="1">
      <alignment vertical="center" wrapText="1"/>
      <protection/>
    </xf>
    <xf numFmtId="0" fontId="17" fillId="0" borderId="0" xfId="56" applyFont="1" applyFill="1" applyBorder="1" applyAlignment="1">
      <alignment horizontal="right" vertical="center"/>
      <protection/>
    </xf>
    <xf numFmtId="166" fontId="18" fillId="0" borderId="18" xfId="60" applyNumberFormat="1" applyFont="1" applyFill="1" applyBorder="1" applyAlignment="1">
      <alignment horizontal="center" vertical="center"/>
      <protection/>
    </xf>
    <xf numFmtId="2" fontId="149" fillId="36" borderId="19" xfId="56" applyNumberFormat="1" applyFont="1" applyFill="1" applyBorder="1" applyAlignment="1" applyProtection="1">
      <alignment horizontal="center" vertical="center"/>
      <protection hidden="1"/>
    </xf>
    <xf numFmtId="0" fontId="13" fillId="0" borderId="20" xfId="56" applyFont="1" applyFill="1" applyBorder="1" applyAlignment="1">
      <alignment vertical="center"/>
      <protection/>
    </xf>
    <xf numFmtId="2" fontId="19" fillId="35" borderId="0" xfId="56" applyNumberFormat="1" applyFont="1" applyFill="1" applyBorder="1" applyAlignment="1" applyProtection="1">
      <alignment horizontal="center" vertical="center"/>
      <protection hidden="1"/>
    </xf>
    <xf numFmtId="0" fontId="2" fillId="37" borderId="21" xfId="56" applyFont="1" applyFill="1" applyBorder="1">
      <alignment/>
      <protection/>
    </xf>
    <xf numFmtId="0" fontId="15" fillId="34" borderId="16" xfId="56" applyFont="1" applyFill="1" applyBorder="1" applyAlignment="1" applyProtection="1">
      <alignment horizontal="center" vertical="center" wrapText="1"/>
      <protection hidden="1"/>
    </xf>
    <xf numFmtId="1" fontId="150" fillId="36" borderId="18" xfId="56" applyNumberFormat="1" applyFont="1" applyFill="1" applyBorder="1" applyAlignment="1" applyProtection="1">
      <alignment horizontal="center" vertical="center"/>
      <protection hidden="1"/>
    </xf>
    <xf numFmtId="2" fontId="151" fillId="0" borderId="19" xfId="56" applyNumberFormat="1" applyFont="1" applyBorder="1" applyAlignment="1">
      <alignment horizontal="center" vertical="center"/>
      <protection/>
    </xf>
    <xf numFmtId="0" fontId="15" fillId="34" borderId="0" xfId="56" applyFont="1" applyFill="1" applyBorder="1" applyAlignment="1" applyProtection="1">
      <alignment horizontal="center" vertical="center" wrapText="1"/>
      <protection hidden="1"/>
    </xf>
    <xf numFmtId="0" fontId="15" fillId="25" borderId="22" xfId="56" applyFont="1" applyFill="1" applyBorder="1" applyAlignment="1" applyProtection="1">
      <alignment horizontal="center" vertical="center" wrapText="1"/>
      <protection hidden="1"/>
    </xf>
    <xf numFmtId="0" fontId="152" fillId="35" borderId="23" xfId="60" applyFont="1" applyFill="1" applyBorder="1" applyAlignment="1">
      <alignment horizontal="centerContinuous" vertical="center"/>
      <protection/>
    </xf>
    <xf numFmtId="0" fontId="19" fillId="35" borderId="17" xfId="60" applyFont="1" applyFill="1" applyBorder="1" applyAlignment="1">
      <alignment horizontal="centerContinuous" vertical="center"/>
      <protection/>
    </xf>
    <xf numFmtId="1" fontId="19" fillId="35" borderId="0" xfId="56" applyNumberFormat="1" applyFont="1" applyFill="1" applyBorder="1" applyAlignment="1" applyProtection="1">
      <alignment horizontal="center" vertical="center"/>
      <protection hidden="1"/>
    </xf>
    <xf numFmtId="2" fontId="151" fillId="35" borderId="0" xfId="56" applyNumberFormat="1" applyFont="1" applyFill="1" applyBorder="1" applyAlignment="1">
      <alignment horizontal="center" vertical="center"/>
      <protection/>
    </xf>
    <xf numFmtId="166" fontId="12" fillId="34" borderId="16" xfId="56" applyNumberFormat="1" applyFont="1" applyFill="1" applyBorder="1" applyAlignment="1" applyProtection="1">
      <alignment horizontal="center" vertical="center"/>
      <protection/>
    </xf>
    <xf numFmtId="0" fontId="153" fillId="0" borderId="24" xfId="56" applyFont="1" applyFill="1" applyBorder="1" applyAlignment="1" applyProtection="1">
      <alignment horizontal="center" vertical="center" wrapText="1"/>
      <protection hidden="1"/>
    </xf>
    <xf numFmtId="0" fontId="154" fillId="0" borderId="25" xfId="56" applyFont="1" applyFill="1" applyBorder="1" applyAlignment="1" applyProtection="1">
      <alignment horizontal="center" vertical="center" wrapText="1"/>
      <protection hidden="1"/>
    </xf>
    <xf numFmtId="166" fontId="12" fillId="34" borderId="0" xfId="56" applyNumberFormat="1" applyFont="1" applyFill="1" applyBorder="1" applyAlignment="1" applyProtection="1">
      <alignment horizontal="center" vertical="center"/>
      <protection/>
    </xf>
    <xf numFmtId="166" fontId="12" fillId="25" borderId="26" xfId="56" applyNumberFormat="1" applyFont="1" applyFill="1" applyBorder="1" applyAlignment="1" applyProtection="1">
      <alignment horizontal="center" vertical="center"/>
      <protection/>
    </xf>
    <xf numFmtId="0" fontId="19" fillId="35" borderId="26" xfId="56" applyFont="1" applyFill="1" applyBorder="1" applyAlignment="1" applyProtection="1">
      <alignment horizontal="center" vertical="center" wrapText="1"/>
      <protection hidden="1"/>
    </xf>
    <xf numFmtId="0" fontId="19" fillId="35" borderId="27" xfId="56" applyFont="1" applyFill="1" applyBorder="1" applyAlignment="1" applyProtection="1">
      <alignment horizontal="center" vertical="center" wrapText="1"/>
      <protection hidden="1"/>
    </xf>
    <xf numFmtId="0" fontId="6" fillId="38" borderId="28" xfId="56" applyFont="1" applyFill="1" applyBorder="1" applyAlignment="1" applyProtection="1">
      <alignment horizontal="center" vertical="center"/>
      <protection hidden="1"/>
    </xf>
    <xf numFmtId="166" fontId="18" fillId="0" borderId="15" xfId="60" applyNumberFormat="1" applyFont="1" applyFill="1" applyBorder="1" applyAlignment="1">
      <alignment horizontal="center" vertical="center"/>
      <protection/>
    </xf>
    <xf numFmtId="168" fontId="13" fillId="38" borderId="19" xfId="60" applyNumberFormat="1" applyFont="1" applyFill="1" applyBorder="1" applyAlignment="1">
      <alignment horizontal="center" vertical="center"/>
      <protection/>
    </xf>
    <xf numFmtId="168" fontId="20" fillId="34" borderId="16" xfId="60" applyNumberFormat="1" applyFont="1" applyFill="1" applyBorder="1" applyAlignment="1">
      <alignment horizontal="center" vertical="center"/>
      <protection/>
    </xf>
    <xf numFmtId="168" fontId="20" fillId="0" borderId="14" xfId="60" applyNumberFormat="1" applyFont="1" applyFill="1" applyBorder="1" applyAlignment="1">
      <alignment horizontal="center" vertical="center"/>
      <protection/>
    </xf>
    <xf numFmtId="0" fontId="155" fillId="0" borderId="0" xfId="56" applyFont="1" applyFill="1" applyBorder="1" applyAlignment="1">
      <alignment horizontal="left" vertical="center"/>
      <protection/>
    </xf>
    <xf numFmtId="0" fontId="18" fillId="0" borderId="0" xfId="56" applyFont="1" applyFill="1" applyBorder="1" applyAlignment="1">
      <alignment horizontal="center" vertical="center"/>
      <protection/>
    </xf>
    <xf numFmtId="2" fontId="150" fillId="39" borderId="18" xfId="60" applyNumberFormat="1" applyFont="1" applyFill="1" applyBorder="1" applyAlignment="1">
      <alignment horizontal="center" vertical="center"/>
      <protection/>
    </xf>
    <xf numFmtId="2" fontId="156" fillId="39" borderId="29" xfId="60" applyNumberFormat="1" applyFont="1" applyFill="1" applyBorder="1" applyAlignment="1">
      <alignment horizontal="center" vertical="center"/>
      <protection/>
    </xf>
    <xf numFmtId="2" fontId="156" fillId="39" borderId="30" xfId="60" applyNumberFormat="1" applyFont="1" applyFill="1" applyBorder="1" applyAlignment="1">
      <alignment horizontal="center" vertical="center"/>
      <protection/>
    </xf>
    <xf numFmtId="168" fontId="20" fillId="34" borderId="0" xfId="60" applyNumberFormat="1" applyFont="1" applyFill="1" applyBorder="1" applyAlignment="1">
      <alignment horizontal="center" vertical="center"/>
      <protection/>
    </xf>
    <xf numFmtId="168" fontId="20" fillId="0" borderId="15" xfId="60" applyNumberFormat="1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167" fontId="157" fillId="27" borderId="31" xfId="56" applyNumberFormat="1" applyFont="1" applyFill="1" applyBorder="1" applyAlignment="1">
      <alignment vertical="center"/>
      <protection/>
    </xf>
    <xf numFmtId="167" fontId="12" fillId="0" borderId="15" xfId="56" applyNumberFormat="1" applyFont="1" applyFill="1" applyBorder="1" applyAlignment="1">
      <alignment vertical="center"/>
      <protection/>
    </xf>
    <xf numFmtId="167" fontId="15" fillId="0" borderId="30" xfId="56" applyNumberFormat="1" applyFont="1" applyFill="1" applyBorder="1" applyAlignment="1">
      <alignment vertical="center"/>
      <protection/>
    </xf>
    <xf numFmtId="10" fontId="13" fillId="38" borderId="19" xfId="60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2" fontId="150" fillId="35" borderId="18" xfId="60" applyNumberFormat="1" applyFont="1" applyFill="1" applyBorder="1" applyAlignment="1">
      <alignment horizontal="center" vertical="center"/>
      <protection/>
    </xf>
    <xf numFmtId="0" fontId="155" fillId="0" borderId="0" xfId="56" applyFont="1" applyFill="1" applyBorder="1" applyAlignment="1">
      <alignment horizontal="right" vertical="center"/>
      <protection/>
    </xf>
    <xf numFmtId="0" fontId="19" fillId="0" borderId="0" xfId="56" applyFont="1" applyFill="1" applyBorder="1" applyAlignment="1">
      <alignment horizontal="right" vertical="center"/>
      <protection/>
    </xf>
    <xf numFmtId="0" fontId="6" fillId="25" borderId="0" xfId="56" applyFont="1" applyFill="1" applyBorder="1" applyAlignment="1">
      <alignment horizontal="right" vertical="center"/>
      <protection/>
    </xf>
    <xf numFmtId="168" fontId="20" fillId="0" borderId="32" xfId="60" applyNumberFormat="1" applyFont="1" applyFill="1" applyBorder="1" applyAlignment="1">
      <alignment horizontal="center" vertical="center"/>
      <protection/>
    </xf>
    <xf numFmtId="166" fontId="18" fillId="0" borderId="20" xfId="60" applyNumberFormat="1" applyFont="1" applyFill="1" applyBorder="1" applyAlignment="1">
      <alignment horizontal="center" vertical="center"/>
      <protection/>
    </xf>
    <xf numFmtId="166" fontId="18" fillId="0" borderId="33" xfId="60" applyNumberFormat="1" applyFont="1" applyFill="1" applyBorder="1" applyAlignment="1">
      <alignment horizontal="center" vertical="center"/>
      <protection/>
    </xf>
    <xf numFmtId="166" fontId="13" fillId="40" borderId="34" xfId="60" applyNumberFormat="1" applyFont="1" applyFill="1" applyBorder="1" applyAlignment="1">
      <alignment horizontal="center" vertical="center"/>
      <protection/>
    </xf>
    <xf numFmtId="168" fontId="13" fillId="40" borderId="35" xfId="60" applyNumberFormat="1" applyFont="1" applyFill="1" applyBorder="1" applyAlignment="1">
      <alignment horizontal="center" vertical="center"/>
      <protection/>
    </xf>
    <xf numFmtId="168" fontId="21" fillId="41" borderId="0" xfId="60" applyNumberFormat="1" applyFont="1" applyFill="1" applyBorder="1" applyAlignment="1">
      <alignment horizontal="center" vertical="center"/>
      <protection/>
    </xf>
    <xf numFmtId="168" fontId="22" fillId="40" borderId="17" xfId="60" applyNumberFormat="1" applyFont="1" applyFill="1" applyBorder="1" applyAlignment="1">
      <alignment horizontal="center" vertical="center"/>
      <protection/>
    </xf>
    <xf numFmtId="0" fontId="23" fillId="40" borderId="36" xfId="60" applyNumberFormat="1" applyFont="1" applyFill="1" applyBorder="1" applyAlignment="1">
      <alignment horizontal="center" vertical="center"/>
      <protection/>
    </xf>
    <xf numFmtId="166" fontId="13" fillId="40" borderId="17" xfId="60" applyNumberFormat="1" applyFont="1" applyFill="1" applyBorder="1" applyAlignment="1">
      <alignment horizontal="center" vertical="center"/>
      <protection/>
    </xf>
    <xf numFmtId="168" fontId="21" fillId="40" borderId="22" xfId="60" applyNumberFormat="1" applyFont="1" applyFill="1" applyBorder="1" applyAlignment="1">
      <alignment horizontal="center" vertical="center"/>
      <protection/>
    </xf>
    <xf numFmtId="0" fontId="23" fillId="40" borderId="17" xfId="60" applyNumberFormat="1" applyFont="1" applyFill="1" applyBorder="1" applyAlignment="1">
      <alignment horizontal="center" vertical="center"/>
      <protection/>
    </xf>
    <xf numFmtId="167" fontId="22" fillId="40" borderId="37" xfId="56" applyNumberFormat="1" applyFont="1" applyFill="1" applyBorder="1" applyAlignment="1">
      <alignment vertical="center"/>
      <protection/>
    </xf>
    <xf numFmtId="166" fontId="13" fillId="40" borderId="22" xfId="60" applyNumberFormat="1" applyFont="1" applyFill="1" applyBorder="1" applyAlignment="1">
      <alignment horizontal="center" vertical="center"/>
      <protection/>
    </xf>
    <xf numFmtId="168" fontId="13" fillId="40" borderId="37" xfId="60" applyNumberFormat="1" applyFont="1" applyFill="1" applyBorder="1" applyAlignment="1">
      <alignment horizontal="center" vertical="center"/>
      <protection/>
    </xf>
    <xf numFmtId="0" fontId="2" fillId="35" borderId="19" xfId="56" applyFont="1" applyFill="1" applyBorder="1" applyAlignment="1">
      <alignment vertical="center"/>
      <protection/>
    </xf>
    <xf numFmtId="166" fontId="15" fillId="35" borderId="18" xfId="60" applyNumberFormat="1" applyFont="1" applyFill="1" applyBorder="1" applyAlignment="1">
      <alignment horizontal="center" vertical="center"/>
      <protection/>
    </xf>
    <xf numFmtId="0" fontId="21" fillId="34" borderId="0" xfId="56" applyFont="1" applyFill="1" applyBorder="1" applyAlignment="1">
      <alignment horizontal="centerContinuous" vertical="center" wrapText="1"/>
      <protection/>
    </xf>
    <xf numFmtId="0" fontId="19" fillId="35" borderId="0" xfId="56" applyFont="1" applyFill="1" applyBorder="1" applyAlignment="1">
      <alignment vertical="center"/>
      <protection/>
    </xf>
    <xf numFmtId="0" fontId="12" fillId="35" borderId="0" xfId="56" applyFont="1" applyFill="1" applyBorder="1" applyAlignment="1">
      <alignment horizontal="right" vertical="center"/>
      <protection/>
    </xf>
    <xf numFmtId="166" fontId="150" fillId="35" borderId="38" xfId="60" applyNumberFormat="1" applyFont="1" applyFill="1" applyBorder="1" applyAlignment="1">
      <alignment horizontal="center" vertical="center"/>
      <protection/>
    </xf>
    <xf numFmtId="166" fontId="156" fillId="35" borderId="29" xfId="60" applyNumberFormat="1" applyFont="1" applyFill="1" applyBorder="1" applyAlignment="1">
      <alignment horizontal="center" vertical="center"/>
      <protection/>
    </xf>
    <xf numFmtId="0" fontId="19" fillId="42" borderId="15" xfId="56" applyFont="1" applyFill="1" applyBorder="1" applyAlignment="1">
      <alignment vertical="center"/>
      <protection/>
    </xf>
    <xf numFmtId="0" fontId="15" fillId="35" borderId="21" xfId="56" applyFont="1" applyFill="1" applyBorder="1" applyAlignment="1">
      <alignment horizontal="right" vertical="center"/>
      <protection/>
    </xf>
    <xf numFmtId="167" fontId="15" fillId="35" borderId="15" xfId="56" applyNumberFormat="1" applyFont="1" applyFill="1" applyBorder="1" applyAlignment="1">
      <alignment horizontal="right" vertical="center"/>
      <protection/>
    </xf>
    <xf numFmtId="167" fontId="15" fillId="35" borderId="0" xfId="56" applyNumberFormat="1" applyFont="1" applyFill="1" applyBorder="1" applyAlignment="1">
      <alignment horizontal="right" vertical="center"/>
      <protection/>
    </xf>
    <xf numFmtId="0" fontId="2" fillId="35" borderId="21" xfId="56" applyFont="1" applyFill="1" applyBorder="1" applyAlignment="1">
      <alignment vertical="center"/>
      <protection/>
    </xf>
    <xf numFmtId="0" fontId="24" fillId="34" borderId="0" xfId="60" applyNumberFormat="1" applyFont="1" applyFill="1" applyBorder="1" applyAlignment="1">
      <alignment horizontal="center" vertical="center"/>
      <protection/>
    </xf>
    <xf numFmtId="0" fontId="2" fillId="35" borderId="39" xfId="56" applyFont="1" applyFill="1" applyBorder="1" applyAlignment="1">
      <alignment vertical="center"/>
      <protection/>
    </xf>
    <xf numFmtId="0" fontId="12" fillId="35" borderId="39" xfId="56" applyFont="1" applyFill="1" applyBorder="1" applyAlignment="1">
      <alignment horizontal="right" vertical="center"/>
      <protection/>
    </xf>
    <xf numFmtId="167" fontId="15" fillId="35" borderId="40" xfId="56" applyNumberFormat="1" applyFont="1" applyFill="1" applyBorder="1" applyAlignment="1">
      <alignment vertical="center"/>
      <protection/>
    </xf>
    <xf numFmtId="167" fontId="15" fillId="35" borderId="41" xfId="56" applyNumberFormat="1" applyFont="1" applyFill="1" applyBorder="1" applyAlignment="1">
      <alignment vertical="center"/>
      <protection/>
    </xf>
    <xf numFmtId="0" fontId="2" fillId="0" borderId="15" xfId="56" applyFont="1" applyBorder="1">
      <alignment/>
      <protection/>
    </xf>
    <xf numFmtId="0" fontId="158" fillId="35" borderId="21" xfId="56" applyFont="1" applyFill="1" applyBorder="1" applyAlignment="1">
      <alignment horizontal="right" vertical="center"/>
      <protection/>
    </xf>
    <xf numFmtId="2" fontId="158" fillId="36" borderId="15" xfId="60" applyNumberFormat="1" applyFont="1" applyFill="1" applyBorder="1" applyAlignment="1">
      <alignment horizontal="right" vertical="center"/>
      <protection/>
    </xf>
    <xf numFmtId="2" fontId="158" fillId="36" borderId="0" xfId="60" applyNumberFormat="1" applyFont="1" applyFill="1" applyBorder="1" applyAlignment="1">
      <alignment horizontal="right" vertical="center"/>
      <protection/>
    </xf>
    <xf numFmtId="0" fontId="2" fillId="0" borderId="21" xfId="56" applyFont="1" applyBorder="1">
      <alignment/>
      <protection/>
    </xf>
    <xf numFmtId="0" fontId="24" fillId="0" borderId="15" xfId="60" applyNumberFormat="1" applyFont="1" applyFill="1" applyBorder="1" applyAlignment="1">
      <alignment horizontal="center" vertical="center"/>
      <protection/>
    </xf>
    <xf numFmtId="0" fontId="25" fillId="0" borderId="0" xfId="56" applyFont="1" applyBorder="1" applyAlignment="1">
      <alignment horizontal="left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21" xfId="56" applyFont="1" applyBorder="1" applyAlignment="1">
      <alignment horizontal="center" vertical="center"/>
      <protection/>
    </xf>
    <xf numFmtId="0" fontId="12" fillId="0" borderId="0" xfId="56" applyNumberFormat="1" applyFont="1" applyFill="1" applyBorder="1" applyAlignment="1">
      <alignment vertical="center" wrapText="1"/>
      <protection/>
    </xf>
    <xf numFmtId="0" fontId="19" fillId="42" borderId="20" xfId="56" applyFont="1" applyFill="1" applyBorder="1" applyAlignment="1">
      <alignment vertical="center"/>
      <protection/>
    </xf>
    <xf numFmtId="0" fontId="19" fillId="35" borderId="42" xfId="56" applyFont="1" applyFill="1" applyBorder="1" applyAlignment="1">
      <alignment vertical="center"/>
      <protection/>
    </xf>
    <xf numFmtId="0" fontId="15" fillId="35" borderId="43" xfId="56" applyFont="1" applyFill="1" applyBorder="1" applyAlignment="1">
      <alignment horizontal="right" vertical="center"/>
      <protection/>
    </xf>
    <xf numFmtId="166" fontId="15" fillId="35" borderId="20" xfId="60" applyNumberFormat="1" applyFont="1" applyFill="1" applyBorder="1" applyAlignment="1">
      <alignment horizontal="right" vertical="center"/>
      <protection/>
    </xf>
    <xf numFmtId="166" fontId="15" fillId="35" borderId="42" xfId="60" applyNumberFormat="1" applyFont="1" applyFill="1" applyBorder="1" applyAlignment="1">
      <alignment horizontal="right" vertical="center"/>
      <protection/>
    </xf>
    <xf numFmtId="166" fontId="15" fillId="35" borderId="43" xfId="56" applyNumberFormat="1" applyFont="1" applyFill="1" applyBorder="1" applyAlignment="1" applyProtection="1">
      <alignment horizontal="center" vertical="center"/>
      <protection hidden="1"/>
    </xf>
    <xf numFmtId="0" fontId="24" fillId="25" borderId="15" xfId="60" applyNumberFormat="1" applyFont="1" applyFill="1" applyBorder="1" applyAlignment="1">
      <alignment horizontal="center" vertical="center"/>
      <protection/>
    </xf>
    <xf numFmtId="0" fontId="15" fillId="25" borderId="44" xfId="56" applyFont="1" applyFill="1" applyBorder="1" applyAlignment="1" applyProtection="1">
      <alignment vertical="center"/>
      <protection hidden="1"/>
    </xf>
    <xf numFmtId="0" fontId="15" fillId="25" borderId="44" xfId="56" applyFont="1" applyFill="1" applyBorder="1" applyAlignment="1" applyProtection="1">
      <alignment vertical="center" wrapText="1"/>
      <protection hidden="1"/>
    </xf>
    <xf numFmtId="0" fontId="24" fillId="0" borderId="14" xfId="60" applyNumberFormat="1" applyFont="1" applyFill="1" applyBorder="1" applyAlignment="1">
      <alignment horizontal="center" vertical="center"/>
      <protection/>
    </xf>
    <xf numFmtId="0" fontId="15" fillId="25" borderId="0" xfId="56" applyFont="1" applyFill="1" applyBorder="1" applyAlignment="1" applyProtection="1">
      <alignment vertical="center"/>
      <protection hidden="1"/>
    </xf>
    <xf numFmtId="0" fontId="15" fillId="25" borderId="0" xfId="56" applyFont="1" applyFill="1" applyBorder="1" applyAlignment="1" applyProtection="1">
      <alignment vertical="center" wrapText="1"/>
      <protection hidden="1"/>
    </xf>
    <xf numFmtId="0" fontId="2" fillId="43" borderId="45" xfId="56" applyFont="1" applyFill="1" applyBorder="1" applyAlignment="1">
      <alignment vertical="center"/>
      <protection/>
    </xf>
    <xf numFmtId="0" fontId="2" fillId="43" borderId="46" xfId="56" applyFont="1" applyFill="1" applyBorder="1" applyAlignment="1">
      <alignment vertical="center"/>
      <protection/>
    </xf>
    <xf numFmtId="0" fontId="24" fillId="0" borderId="47" xfId="60" applyNumberFormat="1" applyFont="1" applyFill="1" applyBorder="1" applyAlignment="1">
      <alignment horizontal="center" vertical="center"/>
      <protection/>
    </xf>
    <xf numFmtId="0" fontId="15" fillId="25" borderId="48" xfId="56" applyFont="1" applyFill="1" applyBorder="1" applyAlignment="1" applyProtection="1">
      <alignment vertical="center" wrapText="1"/>
      <protection hidden="1"/>
    </xf>
    <xf numFmtId="0" fontId="12" fillId="0" borderId="48" xfId="56" applyNumberFormat="1" applyFont="1" applyFill="1" applyBorder="1" applyAlignment="1">
      <alignment vertical="center" wrapText="1"/>
      <protection/>
    </xf>
    <xf numFmtId="0" fontId="2" fillId="43" borderId="47" xfId="56" applyFont="1" applyFill="1" applyBorder="1" applyAlignment="1">
      <alignment vertical="center"/>
      <protection/>
    </xf>
    <xf numFmtId="0" fontId="26" fillId="0" borderId="49" xfId="60" applyNumberFormat="1" applyFont="1" applyFill="1" applyBorder="1" applyAlignment="1">
      <alignment horizontal="center" vertical="center"/>
      <protection/>
    </xf>
    <xf numFmtId="0" fontId="26" fillId="0" borderId="50" xfId="60" applyNumberFormat="1" applyFont="1" applyFill="1" applyBorder="1" applyAlignment="1">
      <alignment horizontal="center" vertical="center"/>
      <protection/>
    </xf>
    <xf numFmtId="0" fontId="26" fillId="0" borderId="51" xfId="60" applyNumberFormat="1" applyFont="1" applyFill="1" applyBorder="1" applyAlignment="1">
      <alignment horizontal="center" vertical="center"/>
      <protection/>
    </xf>
    <xf numFmtId="0" fontId="12" fillId="0" borderId="0" xfId="60" applyNumberFormat="1" applyFont="1" applyFill="1" applyBorder="1" applyAlignment="1">
      <alignment vertical="center" wrapText="1"/>
      <protection/>
    </xf>
    <xf numFmtId="0" fontId="27" fillId="0" borderId="51" xfId="60" applyNumberFormat="1" applyFont="1" applyFill="1" applyBorder="1" applyAlignment="1">
      <alignment horizontal="center" vertical="center"/>
      <protection/>
    </xf>
    <xf numFmtId="0" fontId="27" fillId="0" borderId="50" xfId="60" applyNumberFormat="1" applyFont="1" applyFill="1" applyBorder="1" applyAlignment="1">
      <alignment horizontal="center" vertical="center"/>
      <protection/>
    </xf>
    <xf numFmtId="0" fontId="159" fillId="0" borderId="51" xfId="60" applyNumberFormat="1" applyFont="1" applyFill="1" applyBorder="1" applyAlignment="1">
      <alignment horizontal="center" vertical="center"/>
      <protection/>
    </xf>
    <xf numFmtId="0" fontId="27" fillId="0" borderId="52" xfId="60" applyNumberFormat="1" applyFont="1" applyFill="1" applyBorder="1" applyAlignment="1">
      <alignment horizontal="center" vertical="center"/>
      <protection/>
    </xf>
    <xf numFmtId="0" fontId="27" fillId="0" borderId="53" xfId="60" applyNumberFormat="1" applyFont="1" applyFill="1" applyBorder="1" applyAlignment="1">
      <alignment horizontal="center" vertical="center"/>
      <protection/>
    </xf>
    <xf numFmtId="167" fontId="23" fillId="44" borderId="36" xfId="56" applyNumberFormat="1" applyFont="1" applyFill="1" applyBorder="1" applyAlignment="1">
      <alignment vertical="center"/>
      <protection/>
    </xf>
    <xf numFmtId="0" fontId="15" fillId="0" borderId="54" xfId="56" applyFont="1" applyFill="1" applyBorder="1" applyAlignment="1">
      <alignment horizontal="centerContinuous" vertical="center"/>
      <protection/>
    </xf>
    <xf numFmtId="0" fontId="28" fillId="0" borderId="55" xfId="56" applyFont="1" applyFill="1" applyBorder="1" applyAlignment="1">
      <alignment horizontal="centerContinuous" vertical="center"/>
      <protection/>
    </xf>
    <xf numFmtId="0" fontId="29" fillId="0" borderId="51" xfId="60" applyFont="1" applyFill="1" applyBorder="1" applyAlignment="1">
      <alignment horizontal="centerContinuous" vertical="center"/>
      <protection/>
    </xf>
    <xf numFmtId="0" fontId="12" fillId="39" borderId="0" xfId="56" applyFont="1" applyFill="1" applyBorder="1" applyAlignment="1">
      <alignment horizontal="centerContinuous" vertical="center"/>
      <protection/>
    </xf>
    <xf numFmtId="0" fontId="27" fillId="0" borderId="0" xfId="60" applyFont="1" applyFill="1" applyBorder="1" applyAlignment="1">
      <alignment horizontal="centerContinuous" vertical="center"/>
      <protection/>
    </xf>
    <xf numFmtId="0" fontId="22" fillId="39" borderId="51" xfId="60" applyNumberFormat="1" applyFont="1" applyFill="1" applyBorder="1" applyAlignment="1">
      <alignment horizontal="centerContinuous" vertical="center"/>
      <protection/>
    </xf>
    <xf numFmtId="0" fontId="29" fillId="39" borderId="51" xfId="60" applyNumberFormat="1" applyFont="1" applyFill="1" applyBorder="1" applyAlignment="1">
      <alignment horizontal="center" vertical="center"/>
      <protection/>
    </xf>
    <xf numFmtId="0" fontId="29" fillId="39" borderId="52" xfId="60" applyNumberFormat="1" applyFont="1" applyFill="1" applyBorder="1" applyAlignment="1">
      <alignment horizontal="center" vertical="center"/>
      <protection/>
    </xf>
    <xf numFmtId="0" fontId="15" fillId="25" borderId="15" xfId="56" applyFont="1" applyFill="1" applyBorder="1" applyAlignment="1" applyProtection="1">
      <alignment horizontal="center" vertical="center" wrapText="1"/>
      <protection hidden="1"/>
    </xf>
    <xf numFmtId="167" fontId="22" fillId="40" borderId="17" xfId="56" applyNumberFormat="1" applyFont="1" applyFill="1" applyBorder="1" applyAlignment="1">
      <alignment vertical="center"/>
      <protection/>
    </xf>
    <xf numFmtId="166" fontId="13" fillId="40" borderId="56" xfId="60" applyNumberFormat="1" applyFont="1" applyFill="1" applyBorder="1" applyAlignment="1">
      <alignment horizontal="center" vertical="center"/>
      <protection/>
    </xf>
    <xf numFmtId="166" fontId="12" fillId="25" borderId="15" xfId="56" applyNumberFormat="1" applyFont="1" applyFill="1" applyBorder="1" applyAlignment="1" applyProtection="1">
      <alignment horizontal="center" vertical="center"/>
      <protection/>
    </xf>
    <xf numFmtId="168" fontId="13" fillId="38" borderId="21" xfId="60" applyNumberFormat="1" applyFont="1" applyFill="1" applyBorder="1" applyAlignment="1">
      <alignment horizontal="center" vertical="center"/>
      <protection/>
    </xf>
    <xf numFmtId="168" fontId="20" fillId="25" borderId="15" xfId="60" applyNumberFormat="1" applyFont="1" applyFill="1" applyBorder="1" applyAlignment="1">
      <alignment horizontal="center" vertical="center"/>
      <protection/>
    </xf>
    <xf numFmtId="168" fontId="13" fillId="40" borderId="57" xfId="60" applyNumberFormat="1" applyFont="1" applyFill="1" applyBorder="1" applyAlignment="1">
      <alignment horizontal="center" vertical="center"/>
      <protection/>
    </xf>
    <xf numFmtId="0" fontId="2" fillId="43" borderId="48" xfId="56" applyFont="1" applyFill="1" applyBorder="1" applyAlignment="1">
      <alignment vertical="center"/>
      <protection/>
    </xf>
    <xf numFmtId="0" fontId="2" fillId="43" borderId="58" xfId="56" applyFont="1" applyFill="1" applyBorder="1" applyAlignment="1">
      <alignment vertical="center"/>
      <protection/>
    </xf>
    <xf numFmtId="0" fontId="9" fillId="0" borderId="0" xfId="56" applyFont="1" applyFill="1" applyBorder="1" applyAlignment="1">
      <alignment vertical="center"/>
      <protection/>
    </xf>
    <xf numFmtId="0" fontId="9" fillId="0" borderId="59" xfId="56" applyFont="1" applyFill="1" applyBorder="1" applyAlignment="1">
      <alignment vertical="center"/>
      <protection/>
    </xf>
    <xf numFmtId="0" fontId="39" fillId="0" borderId="0" xfId="56" applyFont="1" applyFill="1" applyBorder="1" applyAlignment="1">
      <alignment horizontal="center" vertical="center"/>
      <protection/>
    </xf>
    <xf numFmtId="1" fontId="150" fillId="36" borderId="0" xfId="56" applyNumberFormat="1" applyFont="1" applyFill="1" applyBorder="1" applyAlignment="1" applyProtection="1">
      <alignment horizontal="center" vertical="center"/>
      <protection hidden="1"/>
    </xf>
    <xf numFmtId="166" fontId="18" fillId="0" borderId="0" xfId="60" applyNumberFormat="1" applyFont="1" applyFill="1" applyBorder="1" applyAlignment="1">
      <alignment horizontal="center" vertical="center"/>
      <protection/>
    </xf>
    <xf numFmtId="167" fontId="160" fillId="35" borderId="19" xfId="56" applyNumberFormat="1" applyFont="1" applyFill="1" applyBorder="1" applyAlignment="1">
      <alignment horizontal="center" vertical="center" wrapText="1"/>
      <protection/>
    </xf>
    <xf numFmtId="0" fontId="13" fillId="27" borderId="22" xfId="56" applyFont="1" applyFill="1" applyBorder="1" applyAlignment="1">
      <alignment vertical="center"/>
      <protection/>
    </xf>
    <xf numFmtId="0" fontId="153" fillId="27" borderId="60" xfId="60" applyFont="1" applyFill="1" applyBorder="1" applyAlignment="1">
      <alignment horizontal="right" vertical="center"/>
      <protection/>
    </xf>
    <xf numFmtId="0" fontId="161" fillId="35" borderId="61" xfId="56" applyFont="1" applyFill="1" applyBorder="1" applyAlignment="1" applyProtection="1">
      <alignment horizontal="center" vertical="center" wrapText="1"/>
      <protection hidden="1"/>
    </xf>
    <xf numFmtId="0" fontId="162" fillId="35" borderId="39" xfId="56" applyFont="1" applyFill="1" applyBorder="1" applyAlignment="1" applyProtection="1">
      <alignment horizontal="center" vertical="center" wrapText="1"/>
      <protection hidden="1"/>
    </xf>
    <xf numFmtId="0" fontId="163" fillId="35" borderId="62" xfId="56" applyFont="1" applyFill="1" applyBorder="1" applyAlignment="1" applyProtection="1">
      <alignment horizontal="center" vertical="center" wrapText="1"/>
      <protection hidden="1"/>
    </xf>
    <xf numFmtId="0" fontId="164" fillId="35" borderId="63" xfId="56" applyFont="1" applyFill="1" applyBorder="1" applyAlignment="1" applyProtection="1">
      <alignment horizontal="center" vertical="center" wrapText="1"/>
      <protection hidden="1"/>
    </xf>
    <xf numFmtId="0" fontId="165" fillId="35" borderId="19" xfId="56" applyFont="1" applyFill="1" applyBorder="1" applyAlignment="1" applyProtection="1">
      <alignment horizontal="center" vertical="center" wrapText="1"/>
      <protection hidden="1"/>
    </xf>
    <xf numFmtId="166" fontId="166" fillId="35" borderId="18" xfId="60" applyNumberFormat="1" applyFont="1" applyFill="1" applyBorder="1" applyAlignment="1">
      <alignment horizontal="right" vertical="center"/>
      <protection/>
    </xf>
    <xf numFmtId="2" fontId="149" fillId="35" borderId="19" xfId="56" applyNumberFormat="1" applyFont="1" applyFill="1" applyBorder="1" applyAlignment="1" applyProtection="1">
      <alignment horizontal="center" vertical="center"/>
      <protection hidden="1"/>
    </xf>
    <xf numFmtId="1" fontId="150" fillId="35" borderId="18" xfId="56" applyNumberFormat="1" applyFont="1" applyFill="1" applyBorder="1" applyAlignment="1" applyProtection="1">
      <alignment horizontal="center" vertical="center"/>
      <protection hidden="1"/>
    </xf>
    <xf numFmtId="0" fontId="2" fillId="35" borderId="0" xfId="56" applyFont="1" applyFill="1">
      <alignment/>
      <protection/>
    </xf>
    <xf numFmtId="0" fontId="148" fillId="0" borderId="14" xfId="56" applyFont="1" applyFill="1" applyBorder="1" applyAlignment="1">
      <alignment horizontal="left" vertical="center" wrapText="1"/>
      <protection/>
    </xf>
    <xf numFmtId="0" fontId="167" fillId="35" borderId="10" xfId="56" applyFont="1" applyFill="1" applyBorder="1" applyAlignment="1">
      <alignment vertical="center"/>
      <protection/>
    </xf>
    <xf numFmtId="0" fontId="149" fillId="35" borderId="11" xfId="60" applyNumberFormat="1" applyFont="1" applyFill="1" applyBorder="1" applyAlignment="1">
      <alignment horizontal="right" vertical="center"/>
      <protection/>
    </xf>
    <xf numFmtId="0" fontId="167" fillId="35" borderId="14" xfId="56" applyFont="1" applyFill="1" applyBorder="1" applyAlignment="1">
      <alignment vertical="center"/>
      <protection/>
    </xf>
    <xf numFmtId="0" fontId="168" fillId="35" borderId="0" xfId="56" applyFont="1" applyFill="1" applyBorder="1" applyAlignment="1">
      <alignment horizontal="right" vertical="center"/>
      <protection/>
    </xf>
    <xf numFmtId="0" fontId="15" fillId="0" borderId="64" xfId="56" applyFont="1" applyFill="1" applyBorder="1" applyAlignment="1" applyProtection="1">
      <alignment horizontal="center" vertical="center" wrapText="1"/>
      <protection hidden="1"/>
    </xf>
    <xf numFmtId="166" fontId="12" fillId="0" borderId="14" xfId="56" applyNumberFormat="1" applyFont="1" applyFill="1" applyBorder="1" applyAlignment="1" applyProtection="1">
      <alignment horizontal="center" vertical="center"/>
      <protection/>
    </xf>
    <xf numFmtId="0" fontId="13" fillId="0" borderId="19" xfId="56" applyFont="1" applyFill="1" applyBorder="1" applyAlignment="1">
      <alignment horizontal="center" vertical="center"/>
      <protection/>
    </xf>
    <xf numFmtId="0" fontId="153" fillId="35" borderId="60" xfId="60" applyFont="1" applyFill="1" applyBorder="1" applyAlignment="1">
      <alignment horizontal="right" vertical="center"/>
      <protection/>
    </xf>
    <xf numFmtId="2" fontId="149" fillId="36" borderId="21" xfId="56" applyNumberFormat="1" applyFont="1" applyFill="1" applyBorder="1" applyAlignment="1" applyProtection="1">
      <alignment horizontal="center" vertical="center"/>
      <protection hidden="1"/>
    </xf>
    <xf numFmtId="2" fontId="151" fillId="0" borderId="21" xfId="56" applyNumberFormat="1" applyFont="1" applyBorder="1" applyAlignment="1">
      <alignment horizontal="center" vertical="center"/>
      <protection/>
    </xf>
    <xf numFmtId="166" fontId="12" fillId="38" borderId="62" xfId="56" applyNumberFormat="1" applyFont="1" applyFill="1" applyBorder="1" applyAlignment="1" applyProtection="1">
      <alignment horizontal="center" vertical="center"/>
      <protection/>
    </xf>
    <xf numFmtId="166" fontId="12" fillId="38" borderId="28" xfId="56" applyNumberFormat="1" applyFont="1" applyFill="1" applyBorder="1" applyAlignment="1" applyProtection="1">
      <alignment horizontal="center" vertical="center"/>
      <protection/>
    </xf>
    <xf numFmtId="0" fontId="4" fillId="45" borderId="13" xfId="60" applyFont="1" applyFill="1" applyBorder="1" applyAlignment="1">
      <alignment vertical="center"/>
      <protection/>
    </xf>
    <xf numFmtId="0" fontId="148" fillId="0" borderId="20" xfId="56" applyFont="1" applyFill="1" applyBorder="1" applyAlignment="1">
      <alignment horizontal="left" vertical="center" wrapText="1"/>
      <protection/>
    </xf>
    <xf numFmtId="0" fontId="161" fillId="35" borderId="15" xfId="56" applyFont="1" applyFill="1" applyBorder="1" applyAlignment="1" applyProtection="1">
      <alignment horizontal="center" vertical="center" wrapText="1"/>
      <protection hidden="1"/>
    </xf>
    <xf numFmtId="167" fontId="12" fillId="0" borderId="31" xfId="56" applyNumberFormat="1" applyFont="1" applyFill="1" applyBorder="1" applyAlignment="1">
      <alignment vertical="center"/>
      <protection/>
    </xf>
    <xf numFmtId="0" fontId="4" fillId="35" borderId="0" xfId="56" applyFont="1" applyFill="1" applyBorder="1" applyAlignment="1">
      <alignment horizontal="right" vertical="center"/>
      <protection/>
    </xf>
    <xf numFmtId="0" fontId="40" fillId="35" borderId="42" xfId="56" applyFont="1" applyFill="1" applyBorder="1" applyAlignment="1" applyProtection="1">
      <alignment horizontal="center" vertical="center" wrapText="1"/>
      <protection hidden="1"/>
    </xf>
    <xf numFmtId="0" fontId="13" fillId="35" borderId="22" xfId="56" applyFont="1" applyFill="1" applyBorder="1" applyAlignment="1">
      <alignment vertical="center"/>
      <protection/>
    </xf>
    <xf numFmtId="0" fontId="15" fillId="35" borderId="17" xfId="60" applyNumberFormat="1" applyFont="1" applyFill="1" applyBorder="1" applyAlignment="1">
      <alignment horizontal="right" vertical="center"/>
      <protection/>
    </xf>
    <xf numFmtId="0" fontId="13" fillId="0" borderId="65" xfId="56" applyFont="1" applyFill="1" applyBorder="1" applyAlignment="1">
      <alignment horizontal="center" vertical="center"/>
      <protection/>
    </xf>
    <xf numFmtId="167" fontId="28" fillId="0" borderId="39" xfId="56" applyNumberFormat="1" applyFont="1" applyFill="1" applyBorder="1" applyAlignment="1">
      <alignment horizontal="center" vertical="center" wrapText="1"/>
      <protection/>
    </xf>
    <xf numFmtId="0" fontId="19" fillId="35" borderId="27" xfId="56" applyFont="1" applyFill="1" applyBorder="1" applyAlignment="1" applyProtection="1">
      <alignment horizontal="center" vertical="center" wrapText="1"/>
      <protection hidden="1"/>
    </xf>
    <xf numFmtId="0" fontId="6" fillId="38" borderId="28" xfId="56" applyFont="1" applyFill="1" applyBorder="1" applyAlignment="1" applyProtection="1">
      <alignment horizontal="center" vertical="center"/>
      <protection hidden="1"/>
    </xf>
    <xf numFmtId="1" fontId="19" fillId="35" borderId="18" xfId="56" applyNumberFormat="1" applyFont="1" applyFill="1" applyBorder="1" applyAlignment="1" applyProtection="1">
      <alignment horizontal="center" vertical="center"/>
      <protection hidden="1"/>
    </xf>
    <xf numFmtId="0" fontId="19" fillId="35" borderId="66" xfId="56" applyFont="1" applyFill="1" applyBorder="1" applyAlignment="1" applyProtection="1">
      <alignment horizontal="center" vertical="center" wrapText="1"/>
      <protection hidden="1"/>
    </xf>
    <xf numFmtId="166" fontId="28" fillId="0" borderId="18" xfId="60" applyNumberFormat="1" applyFont="1" applyFill="1" applyBorder="1" applyAlignment="1">
      <alignment horizontal="right" vertical="center"/>
      <protection/>
    </xf>
    <xf numFmtId="0" fontId="162" fillId="35" borderId="15" xfId="56" applyFont="1" applyFill="1" applyBorder="1" applyAlignment="1" applyProtection="1">
      <alignment horizontal="center" vertical="center" wrapText="1"/>
      <protection hidden="1"/>
    </xf>
    <xf numFmtId="10" fontId="13" fillId="38" borderId="21" xfId="60" applyNumberFormat="1" applyFont="1" applyFill="1" applyBorder="1" applyAlignment="1">
      <alignment horizontal="center" vertical="center"/>
      <protection/>
    </xf>
    <xf numFmtId="10" fontId="13" fillId="38" borderId="43" xfId="60" applyNumberFormat="1" applyFont="1" applyFill="1" applyBorder="1" applyAlignment="1">
      <alignment horizontal="center" vertical="center"/>
      <protection/>
    </xf>
    <xf numFmtId="168" fontId="21" fillId="40" borderId="67" xfId="60" applyNumberFormat="1" applyFont="1" applyFill="1" applyBorder="1" applyAlignment="1">
      <alignment horizontal="center" vertical="center"/>
      <protection/>
    </xf>
    <xf numFmtId="0" fontId="2" fillId="35" borderId="14" xfId="56" applyFont="1" applyFill="1" applyBorder="1" applyAlignment="1">
      <alignment vertical="center"/>
      <protection/>
    </xf>
    <xf numFmtId="0" fontId="2" fillId="35" borderId="68" xfId="56" applyFont="1" applyFill="1" applyBorder="1" applyAlignment="1">
      <alignment vertical="center"/>
      <protection/>
    </xf>
    <xf numFmtId="167" fontId="15" fillId="35" borderId="41" xfId="56" applyNumberFormat="1" applyFont="1" applyFill="1" applyBorder="1" applyAlignment="1">
      <alignment vertical="center"/>
      <protection/>
    </xf>
    <xf numFmtId="0" fontId="2" fillId="0" borderId="14" xfId="56" applyFont="1" applyBorder="1">
      <alignment/>
      <protection/>
    </xf>
    <xf numFmtId="0" fontId="24" fillId="25" borderId="14" xfId="60" applyNumberFormat="1" applyFont="1" applyFill="1" applyBorder="1" applyAlignment="1">
      <alignment horizontal="center" vertical="center"/>
      <protection/>
    </xf>
    <xf numFmtId="0" fontId="2" fillId="0" borderId="0" xfId="56" applyProtection="1">
      <alignment/>
      <protection hidden="1"/>
    </xf>
    <xf numFmtId="0" fontId="15" fillId="25" borderId="15" xfId="56" applyFont="1" applyFill="1" applyBorder="1" applyAlignment="1" applyProtection="1">
      <alignment horizontal="center" vertical="center" wrapText="1"/>
      <protection hidden="1"/>
    </xf>
    <xf numFmtId="0" fontId="169" fillId="0" borderId="0" xfId="0" applyFont="1" applyAlignment="1">
      <alignment/>
    </xf>
    <xf numFmtId="0" fontId="170" fillId="0" borderId="0" xfId="0" applyFont="1" applyAlignment="1">
      <alignment/>
    </xf>
    <xf numFmtId="1" fontId="171" fillId="27" borderId="66" xfId="56" applyNumberFormat="1" applyFont="1" applyFill="1" applyBorder="1" applyAlignment="1" applyProtection="1">
      <alignment horizontal="center" vertical="center"/>
      <protection hidden="1"/>
    </xf>
    <xf numFmtId="1" fontId="171" fillId="27" borderId="39" xfId="56" applyNumberFormat="1" applyFont="1" applyFill="1" applyBorder="1" applyAlignment="1" applyProtection="1">
      <alignment horizontal="center" vertical="center"/>
      <protection hidden="1"/>
    </xf>
    <xf numFmtId="0" fontId="13" fillId="0" borderId="0" xfId="56" applyFont="1" applyFill="1" applyAlignment="1">
      <alignment vertical="center"/>
      <protection/>
    </xf>
    <xf numFmtId="0" fontId="12" fillId="0" borderId="0" xfId="56" applyFont="1" applyProtection="1">
      <alignment/>
      <protection hidden="1"/>
    </xf>
    <xf numFmtId="0" fontId="172" fillId="0" borderId="0" xfId="0" applyFont="1" applyAlignment="1">
      <alignment/>
    </xf>
    <xf numFmtId="0" fontId="12" fillId="0" borderId="0" xfId="56" applyFont="1" applyFill="1" applyAlignment="1">
      <alignment vertical="center"/>
      <protection/>
    </xf>
    <xf numFmtId="0" fontId="12" fillId="0" borderId="0" xfId="56" applyFont="1">
      <alignment/>
      <protection/>
    </xf>
    <xf numFmtId="0" fontId="15" fillId="0" borderId="0" xfId="56" applyFont="1" applyFill="1" applyBorder="1" applyAlignment="1">
      <alignment horizontal="right" vertical="center"/>
      <protection/>
    </xf>
    <xf numFmtId="0" fontId="12" fillId="0" borderId="0" xfId="56" applyFont="1" applyFill="1" applyBorder="1" applyAlignment="1">
      <alignment horizontal="right" vertical="center"/>
      <protection/>
    </xf>
    <xf numFmtId="0" fontId="15" fillId="35" borderId="0" xfId="56" applyFont="1" applyFill="1" applyBorder="1" applyAlignment="1">
      <alignment vertical="center"/>
      <protection/>
    </xf>
    <xf numFmtId="0" fontId="12" fillId="35" borderId="39" xfId="56" applyFont="1" applyFill="1" applyBorder="1" applyAlignment="1">
      <alignment vertical="center"/>
      <protection/>
    </xf>
    <xf numFmtId="0" fontId="12" fillId="0" borderId="0" xfId="56" applyFont="1" applyBorder="1">
      <alignment/>
      <protection/>
    </xf>
    <xf numFmtId="0" fontId="12" fillId="0" borderId="0" xfId="56" applyFont="1" applyBorder="1" applyAlignment="1">
      <alignment horizontal="center" vertical="center"/>
      <protection/>
    </xf>
    <xf numFmtId="0" fontId="15" fillId="35" borderId="42" xfId="56" applyFont="1" applyFill="1" applyBorder="1" applyAlignment="1">
      <alignment vertical="center"/>
      <protection/>
    </xf>
    <xf numFmtId="0" fontId="42" fillId="0" borderId="0" xfId="56" applyFont="1" applyProtection="1">
      <alignment/>
      <protection hidden="1"/>
    </xf>
    <xf numFmtId="0" fontId="173" fillId="0" borderId="0" xfId="0" applyFont="1" applyAlignment="1">
      <alignment/>
    </xf>
    <xf numFmtId="0" fontId="42" fillId="0" borderId="0" xfId="56" applyFont="1" applyAlignment="1" applyProtection="1">
      <alignment vertical="center"/>
      <protection hidden="1"/>
    </xf>
    <xf numFmtId="0" fontId="4" fillId="0" borderId="0" xfId="56" applyFont="1" applyAlignment="1" applyProtection="1">
      <alignment horizontal="left" vertical="center"/>
      <protection hidden="1"/>
    </xf>
    <xf numFmtId="0" fontId="173" fillId="0" borderId="0" xfId="0" applyFont="1" applyAlignment="1">
      <alignment vertical="center"/>
    </xf>
    <xf numFmtId="0" fontId="174" fillId="0" borderId="0" xfId="56" applyFont="1" applyAlignment="1" applyProtection="1">
      <alignment vertical="center"/>
      <protection hidden="1"/>
    </xf>
    <xf numFmtId="0" fontId="175" fillId="0" borderId="0" xfId="56" applyFont="1" applyAlignment="1" applyProtection="1">
      <alignment vertical="center"/>
      <protection hidden="1"/>
    </xf>
    <xf numFmtId="0" fontId="176" fillId="35" borderId="15" xfId="56" applyFont="1" applyFill="1" applyBorder="1" applyAlignment="1" applyProtection="1">
      <alignment horizontal="center" vertical="center" wrapText="1"/>
      <protection hidden="1"/>
    </xf>
    <xf numFmtId="0" fontId="43" fillId="0" borderId="0" xfId="56" applyFont="1" applyFill="1" applyBorder="1" applyAlignment="1">
      <alignment vertical="center"/>
      <protection/>
    </xf>
    <xf numFmtId="0" fontId="177" fillId="27" borderId="0" xfId="60" applyNumberFormat="1" applyFont="1" applyFill="1" applyBorder="1" applyAlignment="1">
      <alignment vertical="center"/>
      <protection/>
    </xf>
    <xf numFmtId="0" fontId="177" fillId="27" borderId="21" xfId="60" applyNumberFormat="1" applyFont="1" applyFill="1" applyBorder="1" applyAlignment="1">
      <alignment vertical="center"/>
      <protection/>
    </xf>
    <xf numFmtId="0" fontId="176" fillId="35" borderId="0" xfId="56" applyFont="1" applyFill="1" applyBorder="1" applyAlignment="1" applyProtection="1">
      <alignment horizontal="center" vertical="center" wrapText="1"/>
      <protection hidden="1"/>
    </xf>
    <xf numFmtId="0" fontId="42" fillId="27" borderId="22" xfId="56" applyFont="1" applyFill="1" applyBorder="1" applyAlignment="1">
      <alignment vertical="center"/>
      <protection/>
    </xf>
    <xf numFmtId="0" fontId="44" fillId="0" borderId="69" xfId="56" applyFont="1" applyFill="1" applyBorder="1" applyAlignment="1">
      <alignment horizontal="right" vertical="center"/>
      <protection/>
    </xf>
    <xf numFmtId="0" fontId="162" fillId="35" borderId="62" xfId="56" applyFont="1" applyFill="1" applyBorder="1" applyAlignment="1" applyProtection="1">
      <alignment horizontal="center" vertical="center" wrapText="1"/>
      <protection hidden="1"/>
    </xf>
    <xf numFmtId="166" fontId="44" fillId="0" borderId="0" xfId="60" applyNumberFormat="1" applyFont="1" applyFill="1" applyBorder="1" applyAlignment="1">
      <alignment horizontal="center" vertical="center"/>
      <protection/>
    </xf>
    <xf numFmtId="2" fontId="168" fillId="36" borderId="19" xfId="56" applyNumberFormat="1" applyFont="1" applyFill="1" applyBorder="1" applyAlignment="1" applyProtection="1">
      <alignment horizontal="center" vertical="center"/>
      <protection hidden="1"/>
    </xf>
    <xf numFmtId="166" fontId="44" fillId="0" borderId="18" xfId="60" applyNumberFormat="1" applyFont="1" applyFill="1" applyBorder="1" applyAlignment="1">
      <alignment horizontal="center" vertical="center"/>
      <protection/>
    </xf>
    <xf numFmtId="2" fontId="168" fillId="36" borderId="21" xfId="56" applyNumberFormat="1" applyFont="1" applyFill="1" applyBorder="1" applyAlignment="1" applyProtection="1">
      <alignment horizontal="center" vertical="center"/>
      <protection hidden="1"/>
    </xf>
    <xf numFmtId="0" fontId="42" fillId="0" borderId="70" xfId="56" applyFont="1" applyBorder="1" applyProtection="1">
      <alignment/>
      <protection hidden="1"/>
    </xf>
    <xf numFmtId="0" fontId="173" fillId="0" borderId="0" xfId="0" applyFont="1" applyAlignment="1">
      <alignment horizontal="center"/>
    </xf>
    <xf numFmtId="0" fontId="178" fillId="0" borderId="0" xfId="56" applyFont="1" applyAlignment="1" applyProtection="1">
      <alignment horizontal="right"/>
      <protection hidden="1"/>
    </xf>
    <xf numFmtId="0" fontId="179" fillId="0" borderId="0" xfId="56" applyFont="1" applyAlignment="1" applyProtection="1">
      <alignment horizontal="left"/>
      <protection hidden="1"/>
    </xf>
    <xf numFmtId="0" fontId="168" fillId="0" borderId="0" xfId="56" applyFont="1" applyAlignment="1" applyProtection="1">
      <alignment horizontal="center"/>
      <protection hidden="1"/>
    </xf>
    <xf numFmtId="0" fontId="180" fillId="0" borderId="0" xfId="56" applyFont="1" applyAlignment="1" applyProtection="1">
      <alignment horizontal="center"/>
      <protection hidden="1"/>
    </xf>
    <xf numFmtId="0" fontId="102" fillId="0" borderId="0" xfId="56" applyFont="1" applyAlignment="1" applyProtection="1">
      <alignment horizontal="left" vertical="center"/>
      <protection hidden="1"/>
    </xf>
    <xf numFmtId="166" fontId="180" fillId="35" borderId="15" xfId="56" applyNumberFormat="1" applyFont="1" applyFill="1" applyBorder="1" applyAlignment="1" applyProtection="1">
      <alignment horizontal="right" vertical="center"/>
      <protection/>
    </xf>
    <xf numFmtId="166" fontId="180" fillId="35" borderId="0" xfId="56" applyNumberFormat="1" applyFont="1" applyFill="1" applyBorder="1" applyAlignment="1" applyProtection="1">
      <alignment horizontal="right" vertical="center"/>
      <protection/>
    </xf>
    <xf numFmtId="0" fontId="162" fillId="35" borderId="19" xfId="56" applyFont="1" applyFill="1" applyBorder="1" applyAlignment="1" applyProtection="1">
      <alignment horizontal="center" vertical="center" wrapText="1"/>
      <protection hidden="1"/>
    </xf>
    <xf numFmtId="1" fontId="180" fillId="27" borderId="66" xfId="56" applyNumberFormat="1" applyFont="1" applyFill="1" applyBorder="1" applyAlignment="1" applyProtection="1">
      <alignment horizontal="center" vertical="center"/>
      <protection hidden="1"/>
    </xf>
    <xf numFmtId="166" fontId="42" fillId="38" borderId="62" xfId="56" applyNumberFormat="1" applyFont="1" applyFill="1" applyBorder="1" applyAlignment="1" applyProtection="1">
      <alignment horizontal="center" vertical="center"/>
      <protection/>
    </xf>
    <xf numFmtId="1" fontId="180" fillId="27" borderId="39" xfId="56" applyNumberFormat="1" applyFont="1" applyFill="1" applyBorder="1" applyAlignment="1" applyProtection="1">
      <alignment horizontal="center" vertical="center"/>
      <protection hidden="1"/>
    </xf>
    <xf numFmtId="166" fontId="42" fillId="38" borderId="28" xfId="56" applyNumberFormat="1" applyFont="1" applyFill="1" applyBorder="1" applyAlignment="1" applyProtection="1">
      <alignment horizontal="center" vertical="center"/>
      <protection/>
    </xf>
    <xf numFmtId="0" fontId="181" fillId="35" borderId="0" xfId="60" applyFont="1" applyFill="1" applyBorder="1" applyAlignment="1">
      <alignment horizontal="right" vertical="center"/>
      <protection/>
    </xf>
    <xf numFmtId="0" fontId="176" fillId="35" borderId="19" xfId="56" applyFont="1" applyFill="1" applyBorder="1" applyAlignment="1" applyProtection="1">
      <alignment horizontal="center" vertical="center" wrapText="1"/>
      <protection hidden="1"/>
    </xf>
    <xf numFmtId="1" fontId="181" fillId="36" borderId="0" xfId="56" applyNumberFormat="1" applyFont="1" applyFill="1" applyBorder="1" applyAlignment="1" applyProtection="1">
      <alignment horizontal="center" vertical="center"/>
      <protection hidden="1"/>
    </xf>
    <xf numFmtId="2" fontId="182" fillId="0" borderId="19" xfId="56" applyNumberFormat="1" applyFont="1" applyBorder="1" applyAlignment="1">
      <alignment horizontal="center" vertical="center"/>
      <protection/>
    </xf>
    <xf numFmtId="2" fontId="182" fillId="0" borderId="21" xfId="56" applyNumberFormat="1" applyFont="1" applyBorder="1" applyAlignment="1">
      <alignment horizontal="center" vertical="center"/>
      <protection/>
    </xf>
    <xf numFmtId="0" fontId="4" fillId="25" borderId="17" xfId="56" applyFont="1" applyFill="1" applyBorder="1" applyAlignment="1">
      <alignment horizontal="center" vertical="center"/>
      <protection/>
    </xf>
    <xf numFmtId="167" fontId="4" fillId="25" borderId="71" xfId="56" applyNumberFormat="1" applyFont="1" applyFill="1" applyBorder="1" applyAlignment="1">
      <alignment horizontal="center" vertical="center" wrapText="1"/>
      <protection/>
    </xf>
    <xf numFmtId="0" fontId="105" fillId="0" borderId="0" xfId="56" applyFont="1" applyAlignment="1" applyProtection="1">
      <alignment horizontal="left" vertical="center"/>
      <protection hidden="1"/>
    </xf>
    <xf numFmtId="0" fontId="4" fillId="25" borderId="15" xfId="56" applyFont="1" applyFill="1" applyBorder="1" applyAlignment="1" applyProtection="1">
      <alignment horizontal="left" vertical="center"/>
      <protection hidden="1"/>
    </xf>
    <xf numFmtId="0" fontId="4" fillId="25" borderId="0" xfId="56" applyFont="1" applyFill="1" applyBorder="1" applyAlignment="1" applyProtection="1">
      <alignment horizontal="left" vertical="center"/>
      <protection hidden="1"/>
    </xf>
    <xf numFmtId="0" fontId="4" fillId="25" borderId="19" xfId="56" applyFont="1" applyFill="1" applyBorder="1" applyAlignment="1" applyProtection="1">
      <alignment horizontal="left" vertical="center"/>
      <protection hidden="1"/>
    </xf>
    <xf numFmtId="0" fontId="44" fillId="0" borderId="0" xfId="56" applyNumberFormat="1" applyFont="1" applyFill="1" applyBorder="1" applyAlignment="1">
      <alignment vertical="center" wrapText="1"/>
      <protection/>
    </xf>
    <xf numFmtId="0" fontId="44" fillId="0" borderId="19" xfId="56" applyNumberFormat="1" applyFont="1" applyFill="1" applyBorder="1" applyAlignment="1">
      <alignment vertical="center" wrapText="1"/>
      <protection/>
    </xf>
    <xf numFmtId="0" fontId="183" fillId="0" borderId="0" xfId="56" applyFont="1" applyAlignment="1" applyProtection="1">
      <alignment horizontal="left" vertical="center"/>
      <protection hidden="1"/>
    </xf>
    <xf numFmtId="0" fontId="179" fillId="35" borderId="10" xfId="56" applyFont="1" applyFill="1" applyBorder="1" applyAlignment="1">
      <alignment vertical="center"/>
      <protection/>
    </xf>
    <xf numFmtId="0" fontId="168" fillId="35" borderId="11" xfId="60" applyNumberFormat="1" applyFont="1" applyFill="1" applyBorder="1" applyAlignment="1">
      <alignment horizontal="right" vertical="center"/>
      <protection/>
    </xf>
    <xf numFmtId="0" fontId="184" fillId="35" borderId="63" xfId="56" applyFont="1" applyFill="1" applyBorder="1" applyAlignment="1" applyProtection="1">
      <alignment horizontal="center" vertical="center" wrapText="1"/>
      <protection hidden="1"/>
    </xf>
    <xf numFmtId="0" fontId="179" fillId="35" borderId="14" xfId="56" applyFont="1" applyFill="1" applyBorder="1" applyAlignment="1">
      <alignment vertical="center"/>
      <protection/>
    </xf>
    <xf numFmtId="0" fontId="184" fillId="35" borderId="19" xfId="56" applyFont="1" applyFill="1" applyBorder="1" applyAlignment="1" applyProtection="1">
      <alignment horizontal="center" vertical="center" wrapText="1"/>
      <protection hidden="1"/>
    </xf>
    <xf numFmtId="166" fontId="168" fillId="35" borderId="18" xfId="60" applyNumberFormat="1" applyFont="1" applyFill="1" applyBorder="1" applyAlignment="1">
      <alignment horizontal="right" vertical="center"/>
      <protection/>
    </xf>
    <xf numFmtId="2" fontId="168" fillId="35" borderId="19" xfId="56" applyNumberFormat="1" applyFont="1" applyFill="1" applyBorder="1" applyAlignment="1" applyProtection="1">
      <alignment horizontal="center" vertical="center"/>
      <protection hidden="1"/>
    </xf>
    <xf numFmtId="0" fontId="4" fillId="0" borderId="64" xfId="56" applyFont="1" applyFill="1" applyBorder="1" applyAlignment="1" applyProtection="1">
      <alignment horizontal="center" vertical="center" wrapText="1"/>
      <protection hidden="1"/>
    </xf>
    <xf numFmtId="0" fontId="181" fillId="35" borderId="60" xfId="60" applyFont="1" applyFill="1" applyBorder="1" applyAlignment="1">
      <alignment horizontal="right" vertical="center"/>
      <protection/>
    </xf>
    <xf numFmtId="1" fontId="181" fillId="35" borderId="18" xfId="56" applyNumberFormat="1" applyFont="1" applyFill="1" applyBorder="1" applyAlignment="1" applyProtection="1">
      <alignment horizontal="center" vertical="center"/>
      <protection hidden="1"/>
    </xf>
    <xf numFmtId="0" fontId="42" fillId="35" borderId="0" xfId="56" applyFont="1" applyFill="1">
      <alignment/>
      <protection/>
    </xf>
    <xf numFmtId="166" fontId="42" fillId="0" borderId="14" xfId="56" applyNumberFormat="1" applyFont="1" applyFill="1" applyBorder="1" applyAlignment="1" applyProtection="1">
      <alignment horizontal="center" vertical="center"/>
      <protection/>
    </xf>
    <xf numFmtId="0" fontId="42" fillId="0" borderId="19" xfId="56" applyFont="1" applyFill="1" applyBorder="1" applyAlignment="1">
      <alignment horizontal="center" vertical="center"/>
      <protection/>
    </xf>
    <xf numFmtId="0" fontId="181" fillId="0" borderId="24" xfId="56" applyFont="1" applyFill="1" applyBorder="1" applyAlignment="1" applyProtection="1">
      <alignment horizontal="center" vertical="center" wrapText="1"/>
      <protection hidden="1"/>
    </xf>
    <xf numFmtId="0" fontId="185" fillId="0" borderId="25" xfId="56" applyFont="1" applyFill="1" applyBorder="1" applyAlignment="1" applyProtection="1">
      <alignment horizontal="center" vertical="center" wrapText="1"/>
      <protection hidden="1"/>
    </xf>
    <xf numFmtId="0" fontId="42" fillId="0" borderId="0" xfId="56" applyFont="1" applyFill="1" applyBorder="1" applyAlignment="1">
      <alignment horizontal="center" vertical="center"/>
      <protection/>
    </xf>
    <xf numFmtId="2" fontId="181" fillId="39" borderId="18" xfId="60" applyNumberFormat="1" applyFont="1" applyFill="1" applyBorder="1" applyAlignment="1">
      <alignment horizontal="center" vertical="center"/>
      <protection/>
    </xf>
    <xf numFmtId="2" fontId="185" fillId="39" borderId="29" xfId="60" applyNumberFormat="1" applyFont="1" applyFill="1" applyBorder="1" applyAlignment="1">
      <alignment horizontal="center" vertical="center"/>
      <protection/>
    </xf>
    <xf numFmtId="2" fontId="181" fillId="35" borderId="18" xfId="60" applyNumberFormat="1" applyFont="1" applyFill="1" applyBorder="1" applyAlignment="1">
      <alignment horizontal="center" vertical="center"/>
      <protection/>
    </xf>
    <xf numFmtId="2" fontId="185" fillId="39" borderId="30" xfId="60" applyNumberFormat="1" applyFont="1" applyFill="1" applyBorder="1" applyAlignment="1">
      <alignment horizontal="center" vertical="center"/>
      <protection/>
    </xf>
    <xf numFmtId="2" fontId="185" fillId="39" borderId="0" xfId="60" applyNumberFormat="1" applyFont="1" applyFill="1" applyBorder="1" applyAlignment="1">
      <alignment horizontal="center" vertical="center"/>
      <protection/>
    </xf>
    <xf numFmtId="0" fontId="42" fillId="0" borderId="0" xfId="56" applyFont="1" applyFill="1" applyBorder="1" applyAlignment="1">
      <alignment horizontal="right" vertical="center"/>
      <protection/>
    </xf>
    <xf numFmtId="2" fontId="181" fillId="35" borderId="0" xfId="60" applyNumberFormat="1" applyFont="1" applyFill="1" applyBorder="1" applyAlignment="1">
      <alignment horizontal="center" vertical="center"/>
      <protection/>
    </xf>
    <xf numFmtId="168" fontId="42" fillId="40" borderId="67" xfId="60" applyNumberFormat="1" applyFont="1" applyFill="1" applyBorder="1" applyAlignment="1">
      <alignment horizontal="center" vertical="center"/>
      <protection/>
    </xf>
    <xf numFmtId="168" fontId="45" fillId="40" borderId="17" xfId="60" applyNumberFormat="1" applyFont="1" applyFill="1" applyBorder="1" applyAlignment="1">
      <alignment horizontal="center" vertical="center"/>
      <protection/>
    </xf>
    <xf numFmtId="0" fontId="45" fillId="40" borderId="36" xfId="60" applyNumberFormat="1" applyFont="1" applyFill="1" applyBorder="1" applyAlignment="1">
      <alignment horizontal="center" vertical="center"/>
      <protection/>
    </xf>
    <xf numFmtId="166" fontId="42" fillId="40" borderId="17" xfId="60" applyNumberFormat="1" applyFont="1" applyFill="1" applyBorder="1" applyAlignment="1">
      <alignment horizontal="center" vertical="center"/>
      <protection/>
    </xf>
    <xf numFmtId="0" fontId="42" fillId="35" borderId="14" xfId="56" applyFont="1" applyFill="1" applyBorder="1" applyAlignment="1">
      <alignment vertical="center"/>
      <protection/>
    </xf>
    <xf numFmtId="166" fontId="181" fillId="35" borderId="38" xfId="60" applyNumberFormat="1" applyFont="1" applyFill="1" applyBorder="1" applyAlignment="1">
      <alignment horizontal="center" vertical="center"/>
      <protection/>
    </xf>
    <xf numFmtId="166" fontId="185" fillId="35" borderId="29" xfId="60" applyNumberFormat="1" applyFont="1" applyFill="1" applyBorder="1" applyAlignment="1">
      <alignment horizontal="center" vertical="center"/>
      <protection/>
    </xf>
    <xf numFmtId="0" fontId="42" fillId="35" borderId="68" xfId="56" applyFont="1" applyFill="1" applyBorder="1" applyAlignment="1">
      <alignment vertical="center"/>
      <protection/>
    </xf>
    <xf numFmtId="167" fontId="4" fillId="35" borderId="40" xfId="56" applyNumberFormat="1" applyFont="1" applyFill="1" applyBorder="1" applyAlignment="1">
      <alignment vertical="center"/>
      <protection/>
    </xf>
    <xf numFmtId="167" fontId="4" fillId="35" borderId="41" xfId="56" applyNumberFormat="1" applyFont="1" applyFill="1" applyBorder="1" applyAlignment="1">
      <alignment vertical="center"/>
      <protection/>
    </xf>
    <xf numFmtId="0" fontId="186" fillId="0" borderId="0" xfId="56" applyFont="1" applyAlignment="1" applyProtection="1">
      <alignment horizontal="left" vertical="center"/>
      <protection hidden="1"/>
    </xf>
    <xf numFmtId="0" fontId="46" fillId="35" borderId="17" xfId="56" applyFont="1" applyFill="1" applyBorder="1" applyAlignment="1" applyProtection="1">
      <alignment horizontal="center" vertical="center" wrapText="1"/>
      <protection hidden="1"/>
    </xf>
    <xf numFmtId="0" fontId="42" fillId="35" borderId="17" xfId="60" applyNumberFormat="1" applyFont="1" applyFill="1" applyBorder="1" applyAlignment="1">
      <alignment vertical="center" wrapText="1"/>
      <protection/>
    </xf>
    <xf numFmtId="0" fontId="46" fillId="35" borderId="42" xfId="56" applyFont="1" applyFill="1" applyBorder="1" applyAlignment="1" applyProtection="1">
      <alignment horizontal="center" vertical="center" wrapText="1"/>
      <protection hidden="1"/>
    </xf>
    <xf numFmtId="166" fontId="4" fillId="0" borderId="18" xfId="60" applyNumberFormat="1" applyFont="1" applyFill="1" applyBorder="1" applyAlignment="1">
      <alignment horizontal="right" vertical="center"/>
      <protection/>
    </xf>
    <xf numFmtId="2" fontId="4" fillId="35" borderId="0" xfId="56" applyNumberFormat="1" applyFont="1" applyFill="1" applyBorder="1" applyAlignment="1" applyProtection="1">
      <alignment horizontal="center" vertical="center"/>
      <protection hidden="1"/>
    </xf>
    <xf numFmtId="0" fontId="42" fillId="37" borderId="21" xfId="56" applyFont="1" applyFill="1" applyBorder="1">
      <alignment/>
      <protection/>
    </xf>
    <xf numFmtId="0" fontId="187" fillId="35" borderId="23" xfId="60" applyFont="1" applyFill="1" applyBorder="1" applyAlignment="1">
      <alignment horizontal="centerContinuous" vertical="center"/>
      <protection/>
    </xf>
    <xf numFmtId="0" fontId="4" fillId="35" borderId="17" xfId="60" applyFont="1" applyFill="1" applyBorder="1" applyAlignment="1">
      <alignment horizontal="centerContinuous" vertical="center"/>
      <protection/>
    </xf>
    <xf numFmtId="1" fontId="4" fillId="35" borderId="18" xfId="56" applyNumberFormat="1" applyFont="1" applyFill="1" applyBorder="1" applyAlignment="1" applyProtection="1">
      <alignment horizontal="center" vertical="center"/>
      <protection hidden="1"/>
    </xf>
    <xf numFmtId="2" fontId="182" fillId="35" borderId="0" xfId="56" applyNumberFormat="1" applyFont="1" applyFill="1" applyBorder="1" applyAlignment="1">
      <alignment horizontal="center" vertical="center"/>
      <protection/>
    </xf>
    <xf numFmtId="1" fontId="4" fillId="35" borderId="0" xfId="56" applyNumberFormat="1" applyFont="1" applyFill="1" applyBorder="1" applyAlignment="1" applyProtection="1">
      <alignment horizontal="center" vertical="center"/>
      <protection hidden="1"/>
    </xf>
    <xf numFmtId="0" fontId="42" fillId="0" borderId="65" xfId="56" applyFont="1" applyFill="1" applyBorder="1" applyAlignment="1">
      <alignment horizontal="center" vertical="center"/>
      <protection/>
    </xf>
    <xf numFmtId="167" fontId="4" fillId="0" borderId="39" xfId="56" applyNumberFormat="1" applyFont="1" applyFill="1" applyBorder="1" applyAlignment="1">
      <alignment horizontal="center" vertical="center" wrapText="1"/>
      <protection/>
    </xf>
    <xf numFmtId="0" fontId="4" fillId="35" borderId="66" xfId="56" applyFont="1" applyFill="1" applyBorder="1" applyAlignment="1" applyProtection="1">
      <alignment horizontal="center" vertical="center" wrapText="1"/>
      <protection hidden="1"/>
    </xf>
    <xf numFmtId="0" fontId="4" fillId="35" borderId="27" xfId="56" applyFont="1" applyFill="1" applyBorder="1" applyAlignment="1" applyProtection="1">
      <alignment horizontal="center" vertical="center" wrapText="1"/>
      <protection hidden="1"/>
    </xf>
    <xf numFmtId="0" fontId="42" fillId="38" borderId="28" xfId="56" applyFont="1" applyFill="1" applyBorder="1" applyAlignment="1" applyProtection="1">
      <alignment horizontal="center" vertical="center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167" fontId="42" fillId="0" borderId="31" xfId="56" applyNumberFormat="1" applyFont="1" applyFill="1" applyBorder="1" applyAlignment="1">
      <alignment vertical="center"/>
      <protection/>
    </xf>
    <xf numFmtId="167" fontId="42" fillId="0" borderId="15" xfId="56" applyNumberFormat="1" applyFont="1" applyFill="1" applyBorder="1" applyAlignment="1">
      <alignment vertical="center"/>
      <protection/>
    </xf>
    <xf numFmtId="167" fontId="4" fillId="0" borderId="30" xfId="56" applyNumberFormat="1" applyFont="1" applyFill="1" applyBorder="1" applyAlignment="1">
      <alignment vertical="center"/>
      <protection/>
    </xf>
    <xf numFmtId="10" fontId="42" fillId="38" borderId="19" xfId="60" applyNumberFormat="1" applyFont="1" applyFill="1" applyBorder="1" applyAlignment="1">
      <alignment horizontal="center" vertical="center"/>
      <protection/>
    </xf>
    <xf numFmtId="10" fontId="42" fillId="38" borderId="21" xfId="60" applyNumberFormat="1" applyFont="1" applyFill="1" applyBorder="1" applyAlignment="1">
      <alignment horizontal="center" vertical="center"/>
      <protection/>
    </xf>
    <xf numFmtId="0" fontId="45" fillId="40" borderId="17" xfId="60" applyNumberFormat="1" applyFont="1" applyFill="1" applyBorder="1" applyAlignment="1">
      <alignment horizontal="center" vertical="center"/>
      <protection/>
    </xf>
    <xf numFmtId="167" fontId="45" fillId="40" borderId="37" xfId="56" applyNumberFormat="1" applyFont="1" applyFill="1" applyBorder="1" applyAlignment="1">
      <alignment vertical="center"/>
      <protection/>
    </xf>
    <xf numFmtId="166" fontId="42" fillId="40" borderId="22" xfId="60" applyNumberFormat="1" applyFont="1" applyFill="1" applyBorder="1" applyAlignment="1">
      <alignment horizontal="center" vertical="center"/>
      <protection/>
    </xf>
    <xf numFmtId="168" fontId="42" fillId="40" borderId="37" xfId="60" applyNumberFormat="1" applyFont="1" applyFill="1" applyBorder="1" applyAlignment="1">
      <alignment horizontal="center" vertical="center"/>
      <protection/>
    </xf>
    <xf numFmtId="167" fontId="4" fillId="35" borderId="15" xfId="56" applyNumberFormat="1" applyFont="1" applyFill="1" applyBorder="1" applyAlignment="1">
      <alignment horizontal="right" vertical="center"/>
      <protection/>
    </xf>
    <xf numFmtId="167" fontId="4" fillId="35" borderId="0" xfId="56" applyNumberFormat="1" applyFont="1" applyFill="1" applyBorder="1" applyAlignment="1">
      <alignment horizontal="right" vertical="center"/>
      <protection/>
    </xf>
    <xf numFmtId="0" fontId="42" fillId="35" borderId="21" xfId="56" applyFont="1" applyFill="1" applyBorder="1" applyAlignment="1">
      <alignment vertical="center"/>
      <protection/>
    </xf>
    <xf numFmtId="2" fontId="186" fillId="36" borderId="15" xfId="60" applyNumberFormat="1" applyFont="1" applyFill="1" applyBorder="1" applyAlignment="1">
      <alignment horizontal="right" vertical="center"/>
      <protection/>
    </xf>
    <xf numFmtId="2" fontId="186" fillId="36" borderId="0" xfId="60" applyNumberFormat="1" applyFont="1" applyFill="1" applyBorder="1" applyAlignment="1">
      <alignment horizontal="right" vertical="center"/>
      <protection/>
    </xf>
    <xf numFmtId="0" fontId="42" fillId="0" borderId="21" xfId="56" applyFont="1" applyBorder="1">
      <alignment/>
      <protection/>
    </xf>
    <xf numFmtId="0" fontId="42" fillId="0" borderId="21" xfId="56" applyFont="1" applyBorder="1" applyAlignment="1">
      <alignment horizontal="center" vertical="center"/>
      <protection/>
    </xf>
    <xf numFmtId="166" fontId="4" fillId="35" borderId="20" xfId="60" applyNumberFormat="1" applyFont="1" applyFill="1" applyBorder="1" applyAlignment="1">
      <alignment horizontal="right" vertical="center"/>
      <protection/>
    </xf>
    <xf numFmtId="166" fontId="4" fillId="35" borderId="42" xfId="60" applyNumberFormat="1" applyFont="1" applyFill="1" applyBorder="1" applyAlignment="1">
      <alignment horizontal="right" vertical="center"/>
      <protection/>
    </xf>
    <xf numFmtId="166" fontId="4" fillId="35" borderId="43" xfId="56" applyNumberFormat="1" applyFont="1" applyFill="1" applyBorder="1" applyAlignment="1" applyProtection="1">
      <alignment horizontal="center" vertical="center"/>
      <protection hidden="1"/>
    </xf>
    <xf numFmtId="0" fontId="47" fillId="0" borderId="72" xfId="60" applyNumberFormat="1" applyFont="1" applyFill="1" applyBorder="1" applyAlignment="1">
      <alignment horizontal="center" vertical="center"/>
      <protection/>
    </xf>
    <xf numFmtId="0" fontId="47" fillId="0" borderId="50" xfId="60" applyNumberFormat="1" applyFont="1" applyFill="1" applyBorder="1" applyAlignment="1">
      <alignment horizontal="center" vertical="center"/>
      <protection/>
    </xf>
    <xf numFmtId="0" fontId="177" fillId="0" borderId="72" xfId="60" applyNumberFormat="1" applyFont="1" applyFill="1" applyBorder="1" applyAlignment="1">
      <alignment horizontal="center" vertical="center"/>
      <protection/>
    </xf>
    <xf numFmtId="0" fontId="188" fillId="0" borderId="0" xfId="60" applyNumberFormat="1" applyFont="1" applyFill="1" applyBorder="1" applyAlignment="1">
      <alignment vertical="center" wrapText="1"/>
      <protection/>
    </xf>
    <xf numFmtId="0" fontId="188" fillId="0" borderId="73" xfId="60" applyNumberFormat="1" applyFont="1" applyFill="1" applyBorder="1" applyAlignment="1">
      <alignment vertical="center" wrapText="1"/>
      <protection/>
    </xf>
    <xf numFmtId="167" fontId="45" fillId="44" borderId="72" xfId="56" applyNumberFormat="1" applyFont="1" applyFill="1" applyBorder="1" applyAlignment="1">
      <alignment vertical="center"/>
      <protection/>
    </xf>
    <xf numFmtId="167" fontId="45" fillId="44" borderId="0" xfId="56" applyNumberFormat="1" applyFont="1" applyFill="1" applyBorder="1" applyAlignment="1">
      <alignment vertical="center"/>
      <protection/>
    </xf>
    <xf numFmtId="167" fontId="45" fillId="44" borderId="73" xfId="56" applyNumberFormat="1" applyFont="1" applyFill="1" applyBorder="1" applyAlignment="1">
      <alignment vertical="center"/>
      <protection/>
    </xf>
    <xf numFmtId="0" fontId="48" fillId="39" borderId="72" xfId="60" applyNumberFormat="1" applyFont="1" applyFill="1" applyBorder="1" applyAlignment="1">
      <alignment horizontal="center" vertical="center"/>
      <protection/>
    </xf>
    <xf numFmtId="0" fontId="48" fillId="39" borderId="74" xfId="60" applyNumberFormat="1" applyFont="1" applyFill="1" applyBorder="1" applyAlignment="1">
      <alignment horizontal="center" vertical="center"/>
      <protection/>
    </xf>
    <xf numFmtId="0" fontId="102" fillId="0" borderId="0" xfId="56" applyFont="1" applyProtection="1">
      <alignment/>
      <protection hidden="1"/>
    </xf>
    <xf numFmtId="0" fontId="108" fillId="0" borderId="0" xfId="56" applyFont="1" applyAlignment="1" applyProtection="1">
      <alignment horizontal="left" vertical="center"/>
      <protection hidden="1"/>
    </xf>
    <xf numFmtId="0" fontId="49" fillId="0" borderId="0" xfId="56" applyFont="1" applyProtection="1">
      <alignment/>
      <protection hidden="1"/>
    </xf>
    <xf numFmtId="0" fontId="189" fillId="0" borderId="0" xfId="56" applyFont="1" applyAlignment="1" applyProtection="1">
      <alignment horizontal="left" vertical="center"/>
      <protection hidden="1"/>
    </xf>
    <xf numFmtId="0" fontId="190" fillId="0" borderId="0" xfId="56" applyFont="1" applyAlignment="1" applyProtection="1">
      <alignment horizontal="left" vertical="center"/>
      <protection hidden="1"/>
    </xf>
    <xf numFmtId="0" fontId="191" fillId="0" borderId="0" xfId="56" applyFont="1" applyAlignment="1" applyProtection="1">
      <alignment horizontal="left" vertical="center"/>
      <protection hidden="1"/>
    </xf>
    <xf numFmtId="0" fontId="192" fillId="0" borderId="0" xfId="56" applyFont="1" applyProtection="1">
      <alignment/>
      <protection hidden="1"/>
    </xf>
    <xf numFmtId="0" fontId="168" fillId="0" borderId="0" xfId="56" applyFont="1" applyProtection="1">
      <alignment/>
      <protection hidden="1"/>
    </xf>
    <xf numFmtId="0" fontId="42" fillId="0" borderId="0" xfId="56" applyFont="1" applyAlignment="1" applyProtection="1">
      <alignment horizontal="left"/>
      <protection hidden="1"/>
    </xf>
    <xf numFmtId="0" fontId="50" fillId="0" borderId="0" xfId="46" applyFont="1" applyAlignment="1" applyProtection="1">
      <alignment horizontal="left"/>
      <protection/>
    </xf>
    <xf numFmtId="0" fontId="7" fillId="46" borderId="0" xfId="56" applyFont="1" applyFill="1" applyAlignment="1" applyProtection="1">
      <alignment horizontal="left" vertical="center"/>
      <protection hidden="1"/>
    </xf>
    <xf numFmtId="0" fontId="2" fillId="0" borderId="0" xfId="56" applyFont="1" applyAlignment="1">
      <alignment vertical="center"/>
      <protection/>
    </xf>
    <xf numFmtId="0" fontId="51" fillId="0" borderId="15" xfId="56" applyFont="1" applyBorder="1" applyAlignment="1">
      <alignment horizontal="center" vertical="center"/>
      <protection/>
    </xf>
    <xf numFmtId="0" fontId="51" fillId="0" borderId="15" xfId="56" applyFont="1" applyBorder="1" applyAlignment="1">
      <alignment horizontal="center"/>
      <protection/>
    </xf>
    <xf numFmtId="0" fontId="186" fillId="35" borderId="21" xfId="60" applyNumberFormat="1" applyFont="1" applyFill="1" applyBorder="1" applyAlignment="1">
      <alignment horizontal="center" vertical="center"/>
      <protection/>
    </xf>
    <xf numFmtId="0" fontId="52" fillId="0" borderId="75" xfId="56" applyFont="1" applyBorder="1" applyAlignment="1" applyProtection="1">
      <alignment vertical="center"/>
      <protection/>
    </xf>
    <xf numFmtId="0" fontId="193" fillId="35" borderId="21" xfId="60" applyNumberFormat="1" applyFont="1" applyFill="1" applyBorder="1" applyAlignment="1">
      <alignment horizontal="center" vertical="center"/>
      <protection/>
    </xf>
    <xf numFmtId="0" fontId="53" fillId="0" borderId="0" xfId="56" applyFont="1">
      <alignment/>
      <protection/>
    </xf>
    <xf numFmtId="0" fontId="42" fillId="0" borderId="15" xfId="56" applyFont="1" applyBorder="1" applyAlignment="1">
      <alignment horizontal="center" vertical="center"/>
      <protection/>
    </xf>
    <xf numFmtId="0" fontId="42" fillId="35" borderId="21" xfId="60" applyNumberFormat="1" applyFont="1" applyFill="1" applyBorder="1" applyAlignment="1">
      <alignment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194" fillId="0" borderId="15" xfId="56" applyFont="1" applyBorder="1" applyAlignment="1">
      <alignment horizontal="center" vertical="center"/>
      <protection/>
    </xf>
    <xf numFmtId="0" fontId="195" fillId="0" borderId="15" xfId="56" applyFont="1" applyBorder="1" applyAlignment="1">
      <alignment horizontal="center" vertical="center"/>
      <protection/>
    </xf>
    <xf numFmtId="0" fontId="183" fillId="0" borderId="15" xfId="56" applyFont="1" applyBorder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  <xf numFmtId="0" fontId="196" fillId="0" borderId="15" xfId="56" applyFont="1" applyBorder="1" applyAlignment="1">
      <alignment horizontal="center" vertical="center"/>
      <protection/>
    </xf>
    <xf numFmtId="0" fontId="197" fillId="0" borderId="15" xfId="56" applyFont="1" applyBorder="1" applyAlignment="1">
      <alignment horizontal="center" vertical="center"/>
      <protection/>
    </xf>
    <xf numFmtId="0" fontId="198" fillId="0" borderId="15" xfId="56" applyFont="1" applyBorder="1" applyAlignment="1">
      <alignment horizontal="center" vertical="center"/>
      <protection/>
    </xf>
    <xf numFmtId="0" fontId="199" fillId="0" borderId="15" xfId="56" applyFont="1" applyBorder="1" applyAlignment="1">
      <alignment horizontal="center" vertical="center"/>
      <protection/>
    </xf>
    <xf numFmtId="0" fontId="54" fillId="0" borderId="15" xfId="56" applyFont="1" applyBorder="1">
      <alignment/>
      <protection/>
    </xf>
    <xf numFmtId="0" fontId="55" fillId="0" borderId="0" xfId="56" applyFont="1" applyFill="1" applyAlignment="1">
      <alignment vertical="center"/>
      <protection/>
    </xf>
    <xf numFmtId="0" fontId="0" fillId="0" borderId="76" xfId="59" applyFont="1" applyBorder="1" applyAlignment="1">
      <alignment vertical="center"/>
      <protection/>
    </xf>
    <xf numFmtId="0" fontId="0" fillId="0" borderId="77" xfId="59" applyFont="1" applyBorder="1" applyAlignment="1">
      <alignment vertical="center"/>
      <protection/>
    </xf>
    <xf numFmtId="0" fontId="200" fillId="0" borderId="77" xfId="59" applyFont="1" applyBorder="1" applyAlignment="1">
      <alignment vertical="center"/>
      <protection/>
    </xf>
    <xf numFmtId="0" fontId="0" fillId="0" borderId="78" xfId="59" applyFont="1" applyBorder="1" applyAlignment="1">
      <alignment vertical="center"/>
      <protection/>
    </xf>
    <xf numFmtId="0" fontId="201" fillId="0" borderId="0" xfId="56" applyFont="1" applyBorder="1" applyAlignment="1" applyProtection="1">
      <alignment vertical="center"/>
      <protection/>
    </xf>
    <xf numFmtId="0" fontId="2" fillId="0" borderId="0" xfId="56" applyFont="1" applyBorder="1" applyAlignment="1" applyProtection="1">
      <alignment vertical="center"/>
      <protection/>
    </xf>
    <xf numFmtId="0" fontId="202" fillId="0" borderId="0" xfId="56" applyFont="1" applyBorder="1" applyAlignment="1" applyProtection="1">
      <alignment horizontal="center" vertical="center"/>
      <protection/>
    </xf>
    <xf numFmtId="0" fontId="2" fillId="0" borderId="76" xfId="56" applyFont="1" applyBorder="1" applyAlignment="1" applyProtection="1">
      <alignment vertical="center"/>
      <protection/>
    </xf>
    <xf numFmtId="0" fontId="2" fillId="0" borderId="77" xfId="56" applyFont="1" applyBorder="1" applyAlignment="1" applyProtection="1">
      <alignment vertical="center"/>
      <protection/>
    </xf>
    <xf numFmtId="0" fontId="2" fillId="0" borderId="77" xfId="56" applyFont="1" applyBorder="1" applyAlignment="1">
      <alignment vertical="center"/>
      <protection/>
    </xf>
    <xf numFmtId="0" fontId="52" fillId="0" borderId="77" xfId="56" applyFont="1" applyBorder="1" applyAlignment="1" applyProtection="1">
      <alignment vertical="center"/>
      <protection/>
    </xf>
    <xf numFmtId="0" fontId="52" fillId="0" borderId="78" xfId="56" applyFont="1" applyBorder="1" applyAlignment="1" applyProtection="1">
      <alignment vertical="center"/>
      <protection/>
    </xf>
    <xf numFmtId="0" fontId="12" fillId="35" borderId="0" xfId="60" applyNumberFormat="1" applyFont="1" applyFill="1" applyBorder="1" applyAlignment="1">
      <alignment vertical="center"/>
      <protection/>
    </xf>
    <xf numFmtId="0" fontId="26" fillId="0" borderId="79" xfId="60" applyNumberFormat="1" applyFont="1" applyFill="1" applyBorder="1" applyAlignment="1">
      <alignment horizontal="center" vertical="center"/>
      <protection/>
    </xf>
    <xf numFmtId="0" fontId="42" fillId="0" borderId="80" xfId="56" applyFont="1" applyBorder="1" applyAlignment="1">
      <alignment horizontal="center" vertical="center"/>
      <protection/>
    </xf>
    <xf numFmtId="0" fontId="26" fillId="0" borderId="80" xfId="60" applyNumberFormat="1" applyFont="1" applyFill="1" applyBorder="1" applyAlignment="1">
      <alignment horizontal="center" vertical="center"/>
      <protection/>
    </xf>
    <xf numFmtId="0" fontId="203" fillId="0" borderId="80" xfId="56" applyFont="1" applyBorder="1" applyAlignment="1">
      <alignment horizontal="center" vertical="center"/>
      <protection/>
    </xf>
    <xf numFmtId="0" fontId="204" fillId="0" borderId="80" xfId="56" applyFont="1" applyBorder="1" applyAlignment="1">
      <alignment horizontal="center" vertical="center"/>
      <protection/>
    </xf>
    <xf numFmtId="0" fontId="205" fillId="0" borderId="80" xfId="56" applyFont="1" applyBorder="1" applyAlignment="1">
      <alignment horizontal="center" vertical="center"/>
      <protection/>
    </xf>
    <xf numFmtId="0" fontId="12" fillId="35" borderId="21" xfId="60" applyNumberFormat="1" applyFont="1" applyFill="1" applyBorder="1" applyAlignment="1">
      <alignment vertical="center"/>
      <protection/>
    </xf>
    <xf numFmtId="0" fontId="15" fillId="0" borderId="0" xfId="56" applyFont="1" applyBorder="1" applyAlignment="1" applyProtection="1">
      <alignment horizontal="center" vertical="center"/>
      <protection/>
    </xf>
    <xf numFmtId="0" fontId="12" fillId="0" borderId="0" xfId="60" applyNumberFormat="1" applyFont="1" applyFill="1" applyBorder="1" applyAlignment="1">
      <alignment vertical="center"/>
      <protection/>
    </xf>
    <xf numFmtId="0" fontId="12" fillId="0" borderId="81" xfId="60" applyNumberFormat="1" applyFont="1" applyFill="1" applyBorder="1" applyAlignment="1">
      <alignment vertical="center"/>
      <protection/>
    </xf>
    <xf numFmtId="0" fontId="12" fillId="0" borderId="0" xfId="60" applyNumberFormat="1" applyFont="1" applyFill="1" applyBorder="1" applyAlignment="1">
      <alignment horizontal="left" vertical="center"/>
      <protection/>
    </xf>
    <xf numFmtId="0" fontId="12" fillId="0" borderId="82" xfId="60" applyNumberFormat="1" applyFont="1" applyFill="1" applyBorder="1" applyAlignment="1">
      <alignment horizontal="left" vertical="center"/>
      <protection/>
    </xf>
    <xf numFmtId="0" fontId="8" fillId="47" borderId="83" xfId="56" applyFont="1" applyFill="1" applyBorder="1" applyAlignment="1">
      <alignment horizontal="center" vertical="center"/>
      <protection/>
    </xf>
    <xf numFmtId="0" fontId="8" fillId="47" borderId="8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85" xfId="56" applyFont="1" applyFill="1" applyBorder="1" applyAlignment="1">
      <alignment horizontal="center" vertical="center"/>
      <protection/>
    </xf>
    <xf numFmtId="164" fontId="6" fillId="39" borderId="86" xfId="56" applyNumberFormat="1" applyFont="1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2" fillId="0" borderId="59" xfId="56" applyBorder="1">
      <alignment/>
      <protection/>
    </xf>
    <xf numFmtId="0" fontId="11" fillId="0" borderId="0" xfId="60" applyNumberFormat="1" applyFont="1" applyFill="1" applyBorder="1" applyAlignment="1">
      <alignment horizontal="center" vertical="center"/>
      <protection/>
    </xf>
    <xf numFmtId="0" fontId="11" fillId="0" borderId="16" xfId="60" applyNumberFormat="1" applyFont="1" applyFill="1" applyBorder="1" applyAlignment="1">
      <alignment horizontal="center" vertical="center"/>
      <protection/>
    </xf>
    <xf numFmtId="0" fontId="14" fillId="45" borderId="0" xfId="60" applyFont="1" applyFill="1" applyBorder="1" applyAlignment="1">
      <alignment horizontal="center" vertical="center"/>
      <protection/>
    </xf>
    <xf numFmtId="0" fontId="14" fillId="45" borderId="87" xfId="60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0" fillId="0" borderId="87" xfId="56" applyFont="1" applyFill="1" applyBorder="1" applyAlignment="1">
      <alignment horizontal="center" vertical="center"/>
      <protection/>
    </xf>
    <xf numFmtId="0" fontId="15" fillId="25" borderId="44" xfId="56" applyFont="1" applyFill="1" applyBorder="1" applyAlignment="1" applyProtection="1">
      <alignment horizontal="center" vertical="center"/>
      <protection hidden="1"/>
    </xf>
    <xf numFmtId="0" fontId="15" fillId="25" borderId="0" xfId="56" applyFont="1" applyFill="1" applyBorder="1" applyAlignment="1" applyProtection="1">
      <alignment horizontal="center" vertical="center"/>
      <protection hidden="1"/>
    </xf>
    <xf numFmtId="0" fontId="12" fillId="0" borderId="60" xfId="56" applyNumberFormat="1" applyFont="1" applyFill="1" applyBorder="1" applyAlignment="1">
      <alignment horizontal="left" vertical="center" wrapText="1"/>
      <protection/>
    </xf>
    <xf numFmtId="0" fontId="12" fillId="0" borderId="88" xfId="56" applyNumberFormat="1" applyFont="1" applyFill="1" applyBorder="1" applyAlignment="1">
      <alignment horizontal="left" vertical="center" wrapText="1"/>
      <protection/>
    </xf>
    <xf numFmtId="0" fontId="12" fillId="0" borderId="44" xfId="56" applyNumberFormat="1" applyFont="1" applyFill="1" applyBorder="1" applyAlignment="1">
      <alignment horizontal="left" vertical="center" wrapText="1"/>
      <protection/>
    </xf>
    <xf numFmtId="0" fontId="12" fillId="0" borderId="89" xfId="56" applyNumberFormat="1" applyFont="1" applyFill="1" applyBorder="1" applyAlignment="1">
      <alignment horizontal="left" vertical="center" wrapText="1"/>
      <protection/>
    </xf>
    <xf numFmtId="0" fontId="12" fillId="0" borderId="90" xfId="56" applyNumberFormat="1" applyFont="1" applyFill="1" applyBorder="1" applyAlignment="1">
      <alignment horizontal="left" vertical="center" wrapText="1"/>
      <protection/>
    </xf>
    <xf numFmtId="0" fontId="12" fillId="0" borderId="91" xfId="56" applyNumberFormat="1" applyFont="1" applyFill="1" applyBorder="1" applyAlignment="1">
      <alignment horizontal="left" vertical="center" wrapText="1"/>
      <protection/>
    </xf>
    <xf numFmtId="0" fontId="15" fillId="25" borderId="92" xfId="56" applyFont="1" applyFill="1" applyBorder="1" applyAlignment="1" applyProtection="1">
      <alignment horizontal="center" vertical="center" wrapText="1"/>
      <protection hidden="1"/>
    </xf>
    <xf numFmtId="0" fontId="15" fillId="25" borderId="39" xfId="56" applyFont="1" applyFill="1" applyBorder="1" applyAlignment="1" applyProtection="1">
      <alignment horizontal="center" vertical="center" wrapText="1"/>
      <protection hidden="1"/>
    </xf>
    <xf numFmtId="0" fontId="12" fillId="0" borderId="0" xfId="56" applyNumberFormat="1" applyFont="1" applyFill="1" applyBorder="1" applyAlignment="1">
      <alignment horizontal="left" vertical="center" wrapText="1"/>
      <protection/>
    </xf>
    <xf numFmtId="0" fontId="12" fillId="0" borderId="19" xfId="56" applyNumberFormat="1" applyFont="1" applyFill="1" applyBorder="1" applyAlignment="1">
      <alignment horizontal="left" vertical="center" wrapText="1"/>
      <protection/>
    </xf>
    <xf numFmtId="0" fontId="15" fillId="25" borderId="15" xfId="56" applyFont="1" applyFill="1" applyBorder="1" applyAlignment="1" applyProtection="1">
      <alignment horizontal="center" vertical="center" wrapText="1"/>
      <protection hidden="1"/>
    </xf>
    <xf numFmtId="0" fontId="15" fillId="25" borderId="0" xfId="56" applyFont="1" applyFill="1" applyBorder="1" applyAlignment="1" applyProtection="1">
      <alignment horizontal="center" vertical="center" wrapText="1"/>
      <protection hidden="1"/>
    </xf>
    <xf numFmtId="0" fontId="15" fillId="25" borderId="21" xfId="56" applyFont="1" applyFill="1" applyBorder="1" applyAlignment="1" applyProtection="1">
      <alignment horizontal="center" vertical="center" wrapText="1"/>
      <protection hidden="1"/>
    </xf>
    <xf numFmtId="0" fontId="15" fillId="0" borderId="93" xfId="56" applyFont="1" applyFill="1" applyBorder="1" applyAlignment="1" applyProtection="1">
      <alignment horizontal="center" vertical="center" wrapText="1"/>
      <protection hidden="1"/>
    </xf>
    <xf numFmtId="0" fontId="15" fillId="0" borderId="0" xfId="56" applyFont="1" applyFill="1" applyBorder="1" applyAlignment="1" applyProtection="1">
      <alignment horizontal="center" vertical="center" wrapText="1"/>
      <protection hidden="1"/>
    </xf>
    <xf numFmtId="0" fontId="15" fillId="25" borderId="18" xfId="56" applyFont="1" applyFill="1" applyBorder="1" applyAlignment="1" applyProtection="1">
      <alignment horizontal="center" vertical="center" wrapText="1"/>
      <protection hidden="1"/>
    </xf>
    <xf numFmtId="0" fontId="15" fillId="25" borderId="19" xfId="56" applyFont="1" applyFill="1" applyBorder="1" applyAlignment="1" applyProtection="1">
      <alignment horizontal="center" vertical="center" wrapText="1"/>
      <protection hidden="1"/>
    </xf>
    <xf numFmtId="0" fontId="15" fillId="25" borderId="11" xfId="56" applyFont="1" applyFill="1" applyBorder="1" applyAlignment="1" applyProtection="1">
      <alignment horizontal="center" vertical="center" wrapText="1"/>
      <protection hidden="1"/>
    </xf>
    <xf numFmtId="0" fontId="15" fillId="25" borderId="63" xfId="56" applyFont="1" applyFill="1" applyBorder="1" applyAlignment="1" applyProtection="1">
      <alignment horizontal="center" vertical="center" wrapText="1"/>
      <protection hidden="1"/>
    </xf>
    <xf numFmtId="0" fontId="15" fillId="25" borderId="94" xfId="56" applyFont="1" applyFill="1" applyBorder="1" applyAlignment="1" applyProtection="1">
      <alignment horizontal="center" vertical="center" wrapText="1"/>
      <protection hidden="1"/>
    </xf>
    <xf numFmtId="0" fontId="14" fillId="0" borderId="95" xfId="56" applyFont="1" applyFill="1" applyBorder="1" applyAlignment="1" applyProtection="1">
      <alignment horizontal="center" vertical="center" textRotation="90"/>
      <protection hidden="1"/>
    </xf>
    <xf numFmtId="0" fontId="14" fillId="0" borderId="96" xfId="56" applyFont="1" applyFill="1" applyBorder="1" applyAlignment="1" applyProtection="1">
      <alignment horizontal="center" vertical="center" textRotation="90"/>
      <protection hidden="1"/>
    </xf>
    <xf numFmtId="0" fontId="14" fillId="0" borderId="97" xfId="56" applyFont="1" applyFill="1" applyBorder="1" applyAlignment="1" applyProtection="1">
      <alignment horizontal="center" vertical="center" textRotation="90"/>
      <protection hidden="1"/>
    </xf>
    <xf numFmtId="0" fontId="7" fillId="25" borderId="0" xfId="60" applyNumberFormat="1" applyFont="1" applyFill="1" applyBorder="1" applyAlignment="1">
      <alignment horizontal="center" vertical="center"/>
      <protection/>
    </xf>
    <xf numFmtId="0" fontId="7" fillId="25" borderId="42" xfId="60" applyNumberFormat="1" applyFont="1" applyFill="1" applyBorder="1" applyAlignment="1">
      <alignment horizontal="center" vertical="center"/>
      <protection/>
    </xf>
    <xf numFmtId="0" fontId="12" fillId="0" borderId="0" xfId="56" applyNumberFormat="1" applyFont="1" applyFill="1" applyBorder="1" applyAlignment="1">
      <alignment horizontal="right" vertical="center" wrapText="1"/>
      <protection/>
    </xf>
    <xf numFmtId="0" fontId="12" fillId="0" borderId="0" xfId="60" applyNumberFormat="1" applyFont="1" applyFill="1" applyBorder="1" applyAlignment="1">
      <alignment horizontal="left" vertical="center" wrapText="1"/>
      <protection/>
    </xf>
    <xf numFmtId="0" fontId="12" fillId="0" borderId="81" xfId="60" applyNumberFormat="1" applyFont="1" applyFill="1" applyBorder="1" applyAlignment="1">
      <alignment horizontal="left" vertical="center" wrapText="1"/>
      <protection/>
    </xf>
    <xf numFmtId="0" fontId="15" fillId="0" borderId="0" xfId="60" applyNumberFormat="1" applyFont="1" applyFill="1" applyBorder="1" applyAlignment="1">
      <alignment horizontal="center" vertical="center" wrapText="1"/>
      <protection/>
    </xf>
    <xf numFmtId="0" fontId="4" fillId="48" borderId="98" xfId="56" applyFont="1" applyFill="1" applyBorder="1" applyAlignment="1" applyProtection="1">
      <alignment horizontal="center" vertical="center"/>
      <protection hidden="1"/>
    </xf>
    <xf numFmtId="0" fontId="4" fillId="48" borderId="99" xfId="56" applyFont="1" applyFill="1" applyBorder="1" applyAlignment="1" applyProtection="1">
      <alignment horizontal="center" vertical="center"/>
      <protection hidden="1"/>
    </xf>
    <xf numFmtId="0" fontId="4" fillId="48" borderId="100" xfId="56" applyFont="1" applyFill="1" applyBorder="1" applyAlignment="1" applyProtection="1">
      <alignment horizontal="center" vertical="center"/>
      <protection hidden="1"/>
    </xf>
    <xf numFmtId="0" fontId="15" fillId="0" borderId="93" xfId="60" applyNumberFormat="1" applyFont="1" applyFill="1" applyBorder="1" applyAlignment="1">
      <alignment horizontal="center" vertical="center" wrapText="1"/>
      <protection/>
    </xf>
    <xf numFmtId="0" fontId="15" fillId="0" borderId="101" xfId="60" applyNumberFormat="1" applyFont="1" applyFill="1" applyBorder="1" applyAlignment="1">
      <alignment horizontal="center" vertical="center" wrapText="1"/>
      <protection/>
    </xf>
    <xf numFmtId="0" fontId="4" fillId="25" borderId="54" xfId="56" applyFont="1" applyFill="1" applyBorder="1" applyAlignment="1">
      <alignment horizontal="center" vertical="center" wrapText="1"/>
      <protection/>
    </xf>
    <xf numFmtId="0" fontId="4" fillId="25" borderId="55" xfId="56" applyFont="1" applyFill="1" applyBorder="1" applyAlignment="1">
      <alignment horizontal="center" vertical="center" wrapText="1"/>
      <protection/>
    </xf>
    <xf numFmtId="0" fontId="4" fillId="25" borderId="51" xfId="56" applyFont="1" applyFill="1" applyBorder="1" applyAlignment="1">
      <alignment horizontal="center" vertical="center" wrapText="1"/>
      <protection/>
    </xf>
    <xf numFmtId="0" fontId="4" fillId="25" borderId="0" xfId="56" applyFont="1" applyFill="1" applyBorder="1" applyAlignment="1">
      <alignment horizontal="center" vertical="center" wrapText="1"/>
      <protection/>
    </xf>
    <xf numFmtId="0" fontId="4" fillId="25" borderId="102" xfId="56" applyFont="1" applyFill="1" applyBorder="1" applyAlignment="1">
      <alignment horizontal="center" vertical="center" wrapText="1"/>
      <protection/>
    </xf>
    <xf numFmtId="0" fontId="4" fillId="25" borderId="42" xfId="56" applyFont="1" applyFill="1" applyBorder="1" applyAlignment="1">
      <alignment horizontal="center" vertical="center" wrapText="1"/>
      <protection/>
    </xf>
    <xf numFmtId="0" fontId="4" fillId="25" borderId="55" xfId="56" applyFont="1" applyFill="1" applyBorder="1" applyAlignment="1">
      <alignment horizontal="center" vertical="center"/>
      <protection/>
    </xf>
    <xf numFmtId="0" fontId="12" fillId="0" borderId="0" xfId="60" applyNumberFormat="1" applyFont="1" applyFill="1" applyBorder="1" applyAlignment="1">
      <alignment horizontal="center" vertical="center" wrapText="1"/>
      <protection/>
    </xf>
    <xf numFmtId="0" fontId="15" fillId="0" borderId="81" xfId="60" applyNumberFormat="1" applyFont="1" applyFill="1" applyBorder="1" applyAlignment="1">
      <alignment horizontal="center" vertical="center" wrapText="1"/>
      <protection/>
    </xf>
    <xf numFmtId="0" fontId="206" fillId="0" borderId="0" xfId="60" applyNumberFormat="1" applyFont="1" applyFill="1" applyBorder="1" applyAlignment="1">
      <alignment horizontal="left" vertical="center" wrapText="1"/>
      <protection/>
    </xf>
    <xf numFmtId="0" fontId="206" fillId="0" borderId="81" xfId="60" applyNumberFormat="1" applyFont="1" applyFill="1" applyBorder="1" applyAlignment="1">
      <alignment horizontal="left" vertical="center" wrapText="1"/>
      <protection/>
    </xf>
    <xf numFmtId="0" fontId="206" fillId="0" borderId="0" xfId="60" applyNumberFormat="1" applyFont="1" applyFill="1" applyBorder="1" applyAlignment="1">
      <alignment horizontal="center" vertical="center" wrapText="1"/>
      <protection/>
    </xf>
    <xf numFmtId="0" fontId="15" fillId="48" borderId="98" xfId="56" applyFont="1" applyFill="1" applyBorder="1" applyAlignment="1" applyProtection="1">
      <alignment horizontal="center" vertical="center"/>
      <protection hidden="1"/>
    </xf>
    <xf numFmtId="0" fontId="15" fillId="48" borderId="99" xfId="56" applyFont="1" applyFill="1" applyBorder="1" applyAlignment="1" applyProtection="1">
      <alignment horizontal="center" vertical="center"/>
      <protection hidden="1"/>
    </xf>
    <xf numFmtId="0" fontId="15" fillId="48" borderId="103" xfId="56" applyFont="1" applyFill="1" applyBorder="1" applyAlignment="1" applyProtection="1">
      <alignment horizontal="center" vertical="center"/>
      <protection hidden="1"/>
    </xf>
    <xf numFmtId="0" fontId="15" fillId="48" borderId="104" xfId="56" applyFont="1" applyFill="1" applyBorder="1" applyAlignment="1" applyProtection="1">
      <alignment horizontal="center" vertical="center"/>
      <protection hidden="1"/>
    </xf>
    <xf numFmtId="0" fontId="30" fillId="39" borderId="0" xfId="56" applyFont="1" applyFill="1" applyBorder="1" applyAlignment="1">
      <alignment horizontal="center" vertical="center"/>
      <protection/>
    </xf>
    <xf numFmtId="0" fontId="30" fillId="39" borderId="87" xfId="56" applyFont="1" applyFill="1" applyBorder="1" applyAlignment="1">
      <alignment horizontal="center" vertical="center"/>
      <protection/>
    </xf>
    <xf numFmtId="0" fontId="26" fillId="39" borderId="30" xfId="56" applyFont="1" applyFill="1" applyBorder="1" applyAlignment="1">
      <alignment horizontal="center" vertical="center"/>
      <protection/>
    </xf>
    <xf numFmtId="0" fontId="26" fillId="39" borderId="0" xfId="56" applyFont="1" applyFill="1" applyBorder="1" applyAlignment="1">
      <alignment horizontal="center" vertical="center"/>
      <protection/>
    </xf>
    <xf numFmtId="0" fontId="206" fillId="0" borderId="105" xfId="60" applyNumberFormat="1" applyFont="1" applyFill="1" applyBorder="1" applyAlignment="1">
      <alignment horizontal="left" vertical="center" wrapText="1"/>
      <protection/>
    </xf>
    <xf numFmtId="0" fontId="206" fillId="0" borderId="106" xfId="60" applyNumberFormat="1" applyFont="1" applyFill="1" applyBorder="1" applyAlignment="1">
      <alignment horizontal="left" vertical="center" wrapText="1"/>
      <protection/>
    </xf>
    <xf numFmtId="0" fontId="206" fillId="0" borderId="105" xfId="60" applyNumberFormat="1" applyFont="1" applyFill="1" applyBorder="1" applyAlignment="1">
      <alignment horizontal="center" vertical="center" wrapText="1"/>
      <protection/>
    </xf>
    <xf numFmtId="0" fontId="31" fillId="0" borderId="95" xfId="56" applyFont="1" applyFill="1" applyBorder="1" applyAlignment="1" applyProtection="1">
      <alignment horizontal="center" vertical="center" textRotation="90"/>
      <protection hidden="1"/>
    </xf>
    <xf numFmtId="0" fontId="31" fillId="0" borderId="96" xfId="56" applyFont="1" applyFill="1" applyBorder="1" applyAlignment="1" applyProtection="1">
      <alignment horizontal="center" vertical="center" textRotation="90"/>
      <protection hidden="1"/>
    </xf>
    <xf numFmtId="0" fontId="31" fillId="0" borderId="97" xfId="56" applyFont="1" applyFill="1" applyBorder="1" applyAlignment="1" applyProtection="1">
      <alignment horizontal="center" vertical="center" textRotation="90"/>
      <protection hidden="1"/>
    </xf>
    <xf numFmtId="0" fontId="30" fillId="39" borderId="105" xfId="56" applyFont="1" applyFill="1" applyBorder="1" applyAlignment="1">
      <alignment horizontal="center" vertical="center"/>
      <protection/>
    </xf>
    <xf numFmtId="0" fontId="30" fillId="39" borderId="107" xfId="56" applyFont="1" applyFill="1" applyBorder="1" applyAlignment="1">
      <alignment horizontal="center" vertical="center"/>
      <protection/>
    </xf>
    <xf numFmtId="0" fontId="26" fillId="39" borderId="108" xfId="56" applyFont="1" applyFill="1" applyBorder="1" applyAlignment="1">
      <alignment horizontal="center" vertical="center"/>
      <protection/>
    </xf>
    <xf numFmtId="0" fontId="26" fillId="39" borderId="105" xfId="56" applyFont="1" applyFill="1" applyBorder="1" applyAlignment="1">
      <alignment horizontal="center" vertical="center"/>
      <protection/>
    </xf>
    <xf numFmtId="0" fontId="15" fillId="0" borderId="82" xfId="60" applyNumberFormat="1" applyFont="1" applyFill="1" applyBorder="1" applyAlignment="1">
      <alignment horizontal="center" vertical="center" wrapText="1"/>
      <protection/>
    </xf>
    <xf numFmtId="0" fontId="15" fillId="25" borderId="15" xfId="56" applyFont="1" applyFill="1" applyBorder="1" applyAlignment="1" applyProtection="1">
      <alignment horizontal="right" vertical="center" wrapText="1"/>
      <protection hidden="1"/>
    </xf>
    <xf numFmtId="0" fontId="15" fillId="25" borderId="15" xfId="56" applyFont="1" applyFill="1" applyBorder="1" applyAlignment="1" applyProtection="1">
      <alignment horizontal="center" vertical="center"/>
      <protection hidden="1"/>
    </xf>
    <xf numFmtId="0" fontId="26" fillId="0" borderId="0" xfId="56" applyNumberFormat="1" applyFont="1" applyFill="1" applyBorder="1" applyAlignment="1">
      <alignment horizontal="left" vertical="center" wrapText="1"/>
      <protection/>
    </xf>
    <xf numFmtId="0" fontId="15" fillId="25" borderId="0" xfId="56" applyFont="1" applyFill="1" applyBorder="1" applyAlignment="1" applyProtection="1">
      <alignment horizontal="right" vertical="center" wrapText="1"/>
      <protection hidden="1"/>
    </xf>
    <xf numFmtId="0" fontId="26" fillId="0" borderId="21" xfId="56" applyNumberFormat="1" applyFont="1" applyFill="1" applyBorder="1" applyAlignment="1">
      <alignment horizontal="left" vertical="center" wrapText="1"/>
      <protection/>
    </xf>
    <xf numFmtId="166" fontId="19" fillId="35" borderId="109" xfId="60" applyNumberFormat="1" applyFont="1" applyFill="1" applyBorder="1" applyAlignment="1">
      <alignment horizontal="center" vertical="center"/>
      <protection/>
    </xf>
    <xf numFmtId="0" fontId="19" fillId="0" borderId="48" xfId="56" applyFont="1" applyBorder="1" applyAlignment="1">
      <alignment vertical="center"/>
      <protection/>
    </xf>
    <xf numFmtId="0" fontId="19" fillId="0" borderId="58" xfId="56" applyFont="1" applyBorder="1" applyAlignment="1">
      <alignment vertical="center"/>
      <protection/>
    </xf>
    <xf numFmtId="0" fontId="207" fillId="27" borderId="0" xfId="60" applyNumberFormat="1" applyFont="1" applyFill="1" applyBorder="1" applyAlignment="1">
      <alignment horizontal="center" vertical="center"/>
      <protection/>
    </xf>
    <xf numFmtId="0" fontId="207" fillId="27" borderId="21" xfId="60" applyNumberFormat="1" applyFont="1" applyFill="1" applyBorder="1" applyAlignment="1">
      <alignment horizontal="center" vertical="center"/>
      <protection/>
    </xf>
    <xf numFmtId="0" fontId="4" fillId="45" borderId="13" xfId="60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vertical="center"/>
      <protection/>
    </xf>
    <xf numFmtId="0" fontId="6" fillId="39" borderId="110" xfId="60" applyNumberFormat="1" applyFont="1" applyFill="1" applyBorder="1" applyAlignment="1">
      <alignment horizontal="center" vertical="center" wrapText="1"/>
      <protection/>
    </xf>
    <xf numFmtId="0" fontId="2" fillId="0" borderId="13" xfId="56" applyBorder="1">
      <alignment/>
      <protection/>
    </xf>
    <xf numFmtId="0" fontId="2" fillId="0" borderId="111" xfId="56" applyBorder="1">
      <alignment/>
      <protection/>
    </xf>
    <xf numFmtId="164" fontId="6" fillId="39" borderId="30" xfId="56" applyNumberFormat="1" applyFont="1" applyFill="1" applyBorder="1" applyAlignment="1">
      <alignment horizontal="center" vertical="center" wrapText="1"/>
      <protection/>
    </xf>
    <xf numFmtId="0" fontId="2" fillId="0" borderId="0" xfId="56" applyBorder="1">
      <alignment/>
      <protection/>
    </xf>
    <xf numFmtId="0" fontId="2" fillId="0" borderId="87" xfId="56" applyBorder="1">
      <alignment/>
      <protection/>
    </xf>
    <xf numFmtId="165" fontId="6" fillId="0" borderId="30" xfId="56" applyNumberFormat="1" applyFont="1" applyFill="1" applyBorder="1" applyAlignment="1">
      <alignment horizontal="center" vertical="center" wrapText="1"/>
      <protection/>
    </xf>
    <xf numFmtId="165" fontId="6" fillId="0" borderId="86" xfId="56" applyNumberFormat="1" applyFont="1" applyFill="1" applyBorder="1" applyAlignment="1">
      <alignment horizontal="center" vertical="center" wrapText="1"/>
      <protection/>
    </xf>
    <xf numFmtId="0" fontId="7" fillId="0" borderId="112" xfId="56" applyFont="1" applyFill="1" applyBorder="1" applyAlignment="1">
      <alignment horizontal="center" vertical="top" textRotation="255"/>
      <protection/>
    </xf>
    <xf numFmtId="0" fontId="7" fillId="0" borderId="16" xfId="56" applyFont="1" applyFill="1" applyBorder="1" applyAlignment="1">
      <alignment horizontal="center" vertical="top" textRotation="255"/>
      <protection/>
    </xf>
    <xf numFmtId="0" fontId="7" fillId="0" borderId="113" xfId="56" applyFont="1" applyFill="1" applyBorder="1" applyAlignment="1">
      <alignment horizontal="center" vertical="top" textRotation="255"/>
      <protection/>
    </xf>
    <xf numFmtId="0" fontId="208" fillId="39" borderId="17" xfId="60" applyNumberFormat="1" applyFont="1" applyFill="1" applyBorder="1" applyAlignment="1">
      <alignment horizontal="center" vertical="center"/>
      <protection/>
    </xf>
    <xf numFmtId="0" fontId="208" fillId="39" borderId="71" xfId="60" applyNumberFormat="1" applyFont="1" applyFill="1" applyBorder="1" applyAlignment="1">
      <alignment horizontal="center" vertical="center"/>
      <protection/>
    </xf>
    <xf numFmtId="0" fontId="12" fillId="0" borderId="48" xfId="56" applyNumberFormat="1" applyFont="1" applyFill="1" applyBorder="1" applyAlignment="1">
      <alignment horizontal="right" vertical="center" wrapText="1"/>
      <protection/>
    </xf>
    <xf numFmtId="0" fontId="12" fillId="0" borderId="93" xfId="56" applyNumberFormat="1" applyFont="1" applyFill="1" applyBorder="1" applyAlignment="1">
      <alignment horizontal="left" vertical="center" wrapText="1"/>
      <protection/>
    </xf>
    <xf numFmtId="0" fontId="12" fillId="0" borderId="114" xfId="56" applyNumberFormat="1" applyFont="1" applyFill="1" applyBorder="1" applyAlignment="1">
      <alignment horizontal="left" vertical="center" wrapText="1"/>
      <protection/>
    </xf>
    <xf numFmtId="0" fontId="12" fillId="0" borderId="48" xfId="56" applyNumberFormat="1" applyFont="1" applyFill="1" applyBorder="1" applyAlignment="1">
      <alignment horizontal="left" vertical="center" wrapText="1"/>
      <protection/>
    </xf>
    <xf numFmtId="0" fontId="12" fillId="0" borderId="58" xfId="56" applyNumberFormat="1" applyFont="1" applyFill="1" applyBorder="1" applyAlignment="1">
      <alignment horizontal="left" vertical="center" wrapText="1"/>
      <protection/>
    </xf>
    <xf numFmtId="0" fontId="8" fillId="47" borderId="115" xfId="56" applyFont="1" applyFill="1" applyBorder="1" applyAlignment="1">
      <alignment horizontal="center" vertical="center"/>
      <protection/>
    </xf>
    <xf numFmtId="0" fontId="8" fillId="47" borderId="0" xfId="56" applyFont="1" applyFill="1" applyBorder="1" applyAlignment="1">
      <alignment horizontal="center" vertical="center"/>
      <protection/>
    </xf>
    <xf numFmtId="0" fontId="8" fillId="47" borderId="42" xfId="56" applyFont="1" applyFill="1" applyBorder="1" applyAlignment="1">
      <alignment horizontal="center" vertical="center"/>
      <protection/>
    </xf>
    <xf numFmtId="0" fontId="31" fillId="0" borderId="116" xfId="56" applyFont="1" applyBorder="1" applyAlignment="1" applyProtection="1">
      <alignment horizontal="center" vertical="center"/>
      <protection hidden="1"/>
    </xf>
    <xf numFmtId="0" fontId="31" fillId="0" borderId="117" xfId="56" applyFont="1" applyBorder="1" applyAlignment="1" applyProtection="1">
      <alignment horizontal="center" vertical="center"/>
      <protection hidden="1"/>
    </xf>
    <xf numFmtId="0" fontId="31" fillId="0" borderId="118" xfId="56" applyFont="1" applyBorder="1" applyAlignment="1" applyProtection="1">
      <alignment horizontal="center" vertical="center"/>
      <protection hidden="1"/>
    </xf>
    <xf numFmtId="0" fontId="4" fillId="0" borderId="0" xfId="56" applyFont="1" applyAlignment="1" applyProtection="1">
      <alignment horizontal="center" vertical="center"/>
      <protection hidden="1"/>
    </xf>
    <xf numFmtId="0" fontId="4" fillId="25" borderId="0" xfId="56" applyFont="1" applyFill="1" applyBorder="1" applyAlignment="1" applyProtection="1">
      <alignment horizontal="center" vertical="center" wrapText="1"/>
      <protection hidden="1"/>
    </xf>
    <xf numFmtId="0" fontId="4" fillId="25" borderId="19" xfId="56" applyFont="1" applyFill="1" applyBorder="1" applyAlignment="1" applyProtection="1">
      <alignment horizontal="center" vertical="center" wrapText="1"/>
      <protection hidden="1"/>
    </xf>
    <xf numFmtId="0" fontId="4" fillId="25" borderId="18" xfId="56" applyFont="1" applyFill="1" applyBorder="1" applyAlignment="1" applyProtection="1">
      <alignment horizontal="center" vertical="center" wrapText="1"/>
      <protection hidden="1"/>
    </xf>
    <xf numFmtId="0" fontId="14" fillId="45" borderId="46" xfId="60" applyFont="1" applyFill="1" applyBorder="1" applyAlignment="1">
      <alignment horizontal="center" vertical="center"/>
      <protection/>
    </xf>
    <xf numFmtId="0" fontId="14" fillId="45" borderId="119" xfId="60" applyFont="1" applyFill="1" applyBorder="1" applyAlignment="1">
      <alignment horizontal="center" vertical="center"/>
      <protection/>
    </xf>
    <xf numFmtId="0" fontId="11" fillId="0" borderId="21" xfId="60" applyNumberFormat="1" applyFont="1" applyFill="1" applyBorder="1" applyAlignment="1">
      <alignment horizontal="center" vertical="center"/>
      <protection/>
    </xf>
    <xf numFmtId="0" fontId="6" fillId="39" borderId="120" xfId="60" applyNumberFormat="1" applyFont="1" applyFill="1" applyBorder="1" applyAlignment="1">
      <alignment horizontal="center" vertical="center" wrapText="1"/>
      <protection/>
    </xf>
    <xf numFmtId="0" fontId="2" fillId="0" borderId="11" xfId="56" applyBorder="1">
      <alignment/>
      <protection/>
    </xf>
    <xf numFmtId="0" fontId="2" fillId="0" borderId="121" xfId="56" applyBorder="1">
      <alignment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7" fillId="0" borderId="122" xfId="56" applyFont="1" applyFill="1" applyBorder="1" applyAlignment="1">
      <alignment horizontal="center" vertical="center"/>
      <protection/>
    </xf>
    <xf numFmtId="0" fontId="4" fillId="25" borderId="21" xfId="56" applyFont="1" applyFill="1" applyBorder="1" applyAlignment="1" applyProtection="1">
      <alignment horizontal="center" vertical="center" wrapText="1"/>
      <protection hidden="1"/>
    </xf>
    <xf numFmtId="0" fontId="194" fillId="39" borderId="17" xfId="60" applyNumberFormat="1" applyFont="1" applyFill="1" applyBorder="1" applyAlignment="1">
      <alignment horizontal="center" vertical="center"/>
      <protection/>
    </xf>
    <xf numFmtId="0" fontId="194" fillId="39" borderId="71" xfId="60" applyNumberFormat="1" applyFont="1" applyFill="1" applyBorder="1" applyAlignment="1">
      <alignment horizontal="center" vertical="center"/>
      <protection/>
    </xf>
    <xf numFmtId="0" fontId="178" fillId="0" borderId="0" xfId="56" applyFont="1" applyAlignment="1" applyProtection="1">
      <alignment horizontal="center" vertical="center" wrapText="1"/>
      <protection hidden="1"/>
    </xf>
    <xf numFmtId="0" fontId="179" fillId="0" borderId="0" xfId="56" applyFont="1" applyAlignment="1" applyProtection="1">
      <alignment horizontal="center" vertical="center" wrapText="1"/>
      <protection hidden="1"/>
    </xf>
    <xf numFmtId="0" fontId="4" fillId="25" borderId="15" xfId="56" applyFont="1" applyFill="1" applyBorder="1" applyAlignment="1" applyProtection="1">
      <alignment horizontal="center" vertical="center" wrapText="1"/>
      <protection hidden="1"/>
    </xf>
    <xf numFmtId="0" fontId="4" fillId="25" borderId="15" xfId="56" applyFont="1" applyFill="1" applyBorder="1" applyAlignment="1" applyProtection="1">
      <alignment horizontal="right" vertical="center" wrapText="1"/>
      <protection hidden="1"/>
    </xf>
    <xf numFmtId="0" fontId="44" fillId="0" borderId="0" xfId="56" applyNumberFormat="1" applyFont="1" applyFill="1" applyBorder="1" applyAlignment="1">
      <alignment horizontal="left" vertical="center" wrapText="1"/>
      <protection/>
    </xf>
    <xf numFmtId="0" fontId="4" fillId="25" borderId="0" xfId="56" applyFont="1" applyFill="1" applyBorder="1" applyAlignment="1" applyProtection="1">
      <alignment horizontal="right" vertical="center" wrapText="1"/>
      <protection hidden="1"/>
    </xf>
    <xf numFmtId="0" fontId="44" fillId="0" borderId="19" xfId="56" applyNumberFormat="1" applyFont="1" applyFill="1" applyBorder="1" applyAlignment="1">
      <alignment horizontal="left" vertical="center" wrapText="1"/>
      <protection/>
    </xf>
    <xf numFmtId="0" fontId="4" fillId="25" borderId="11" xfId="56" applyFont="1" applyFill="1" applyBorder="1" applyAlignment="1" applyProtection="1">
      <alignment horizontal="center" vertical="center" wrapText="1"/>
      <protection hidden="1"/>
    </xf>
    <xf numFmtId="0" fontId="4" fillId="25" borderId="63" xfId="56" applyFont="1" applyFill="1" applyBorder="1" applyAlignment="1" applyProtection="1">
      <alignment horizontal="center" vertical="center" wrapText="1"/>
      <protection hidden="1"/>
    </xf>
    <xf numFmtId="0" fontId="4" fillId="25" borderId="94" xfId="56" applyFont="1" applyFill="1" applyBorder="1" applyAlignment="1" applyProtection="1">
      <alignment horizontal="center" vertical="center" wrapText="1"/>
      <protection hidden="1"/>
    </xf>
    <xf numFmtId="0" fontId="4" fillId="0" borderId="93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48" borderId="123" xfId="56" applyFont="1" applyFill="1" applyBorder="1" applyAlignment="1" applyProtection="1">
      <alignment horizontal="center" vertical="center"/>
      <protection hidden="1"/>
    </xf>
    <xf numFmtId="0" fontId="4" fillId="48" borderId="124" xfId="56" applyFont="1" applyFill="1" applyBorder="1" applyAlignment="1" applyProtection="1">
      <alignment horizontal="center" vertical="center"/>
      <protection hidden="1"/>
    </xf>
    <xf numFmtId="0" fontId="4" fillId="48" borderId="125" xfId="56" applyFont="1" applyFill="1" applyBorder="1" applyAlignment="1" applyProtection="1">
      <alignment horizontal="center" vertical="center"/>
      <protection hidden="1"/>
    </xf>
    <xf numFmtId="0" fontId="4" fillId="48" borderId="126" xfId="56" applyFont="1" applyFill="1" applyBorder="1" applyAlignment="1" applyProtection="1">
      <alignment horizontal="center" vertical="center"/>
      <protection hidden="1"/>
    </xf>
    <xf numFmtId="0" fontId="188" fillId="0" borderId="17" xfId="60" applyNumberFormat="1" applyFont="1" applyFill="1" applyBorder="1" applyAlignment="1">
      <alignment horizontal="center" vertical="center" wrapText="1"/>
      <protection/>
    </xf>
    <xf numFmtId="0" fontId="188" fillId="0" borderId="17" xfId="60" applyNumberFormat="1" applyFont="1" applyFill="1" applyBorder="1" applyAlignment="1">
      <alignment horizontal="left" vertical="center" wrapText="1"/>
      <protection/>
    </xf>
    <xf numFmtId="0" fontId="188" fillId="0" borderId="127" xfId="60" applyNumberFormat="1" applyFont="1" applyFill="1" applyBorder="1" applyAlignment="1">
      <alignment horizontal="left" vertical="center" wrapText="1"/>
      <protection/>
    </xf>
    <xf numFmtId="0" fontId="188" fillId="0" borderId="0" xfId="60" applyNumberFormat="1" applyFont="1" applyFill="1" applyBorder="1" applyAlignment="1">
      <alignment horizontal="center" vertical="center" wrapText="1"/>
      <protection/>
    </xf>
    <xf numFmtId="0" fontId="188" fillId="0" borderId="0" xfId="60" applyNumberFormat="1" applyFont="1" applyFill="1" applyBorder="1" applyAlignment="1">
      <alignment horizontal="left" vertical="center" wrapText="1"/>
      <protection/>
    </xf>
    <xf numFmtId="0" fontId="188" fillId="0" borderId="73" xfId="60" applyNumberFormat="1" applyFont="1" applyFill="1" applyBorder="1" applyAlignment="1">
      <alignment horizontal="left" vertical="center" wrapText="1"/>
      <protection/>
    </xf>
    <xf numFmtId="0" fontId="4" fillId="0" borderId="72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73" xfId="56" applyFont="1" applyFill="1" applyBorder="1" applyAlignment="1">
      <alignment horizontal="center" vertical="center"/>
      <protection/>
    </xf>
    <xf numFmtId="0" fontId="45" fillId="39" borderId="128" xfId="56" applyFont="1" applyFill="1" applyBorder="1" applyAlignment="1">
      <alignment horizontal="left" vertical="center"/>
      <protection/>
    </xf>
    <xf numFmtId="0" fontId="45" fillId="39" borderId="129" xfId="56" applyFont="1" applyFill="1" applyBorder="1" applyAlignment="1">
      <alignment horizontal="left" vertical="center"/>
      <protection/>
    </xf>
    <xf numFmtId="0" fontId="44" fillId="39" borderId="130" xfId="56" applyFont="1" applyFill="1" applyBorder="1" applyAlignment="1">
      <alignment horizontal="left" vertical="center"/>
      <protection/>
    </xf>
    <xf numFmtId="0" fontId="44" fillId="39" borderId="128" xfId="56" applyFont="1" applyFill="1" applyBorder="1" applyAlignment="1">
      <alignment horizontal="left" vertical="center"/>
      <protection/>
    </xf>
    <xf numFmtId="0" fontId="44" fillId="39" borderId="131" xfId="56" applyFont="1" applyFill="1" applyBorder="1" applyAlignment="1">
      <alignment horizontal="left" vertical="center"/>
      <protection/>
    </xf>
    <xf numFmtId="0" fontId="48" fillId="0" borderId="72" xfId="60" applyFont="1" applyFill="1" applyBorder="1" applyAlignment="1">
      <alignment horizontal="center" vertical="center"/>
      <protection/>
    </xf>
    <xf numFmtId="0" fontId="48" fillId="0" borderId="0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center" vertical="center"/>
      <protection/>
    </xf>
    <xf numFmtId="0" fontId="47" fillId="0" borderId="73" xfId="60" applyFont="1" applyFill="1" applyBorder="1" applyAlignment="1">
      <alignment horizontal="center" vertical="center"/>
      <protection/>
    </xf>
    <xf numFmtId="0" fontId="45" fillId="39" borderId="0" xfId="56" applyFont="1" applyFill="1" applyBorder="1" applyAlignment="1">
      <alignment horizontal="left" vertical="center"/>
      <protection/>
    </xf>
    <xf numFmtId="0" fontId="45" fillId="39" borderId="87" xfId="56" applyFont="1" applyFill="1" applyBorder="1" applyAlignment="1">
      <alignment horizontal="left" vertical="center"/>
      <protection/>
    </xf>
    <xf numFmtId="0" fontId="44" fillId="39" borderId="30" xfId="56" applyFont="1" applyFill="1" applyBorder="1" applyAlignment="1">
      <alignment horizontal="left" vertical="center"/>
      <protection/>
    </xf>
    <xf numFmtId="0" fontId="44" fillId="39" borderId="0" xfId="56" applyFont="1" applyFill="1" applyBorder="1" applyAlignment="1">
      <alignment horizontal="left" vertical="center"/>
      <protection/>
    </xf>
    <xf numFmtId="0" fontId="44" fillId="39" borderId="73" xfId="56" applyFont="1" applyFill="1" applyBorder="1" applyAlignment="1">
      <alignment horizontal="left" vertical="center"/>
      <protection/>
    </xf>
    <xf numFmtId="0" fontId="4" fillId="49" borderId="13" xfId="60" applyFont="1" applyFill="1" applyBorder="1" applyAlignment="1">
      <alignment horizontal="center" vertical="center"/>
      <protection/>
    </xf>
    <xf numFmtId="0" fontId="8" fillId="47" borderId="83" xfId="56" applyFont="1" applyFill="1" applyBorder="1" applyAlignment="1">
      <alignment horizontal="center" vertical="center" textRotation="90"/>
      <protection/>
    </xf>
    <xf numFmtId="0" fontId="8" fillId="47" borderId="84" xfId="56" applyFont="1" applyFill="1" applyBorder="1" applyAlignment="1">
      <alignment horizontal="center" vertical="center" textRotation="90"/>
      <protection/>
    </xf>
    <xf numFmtId="0" fontId="7" fillId="0" borderId="112" xfId="56" applyFont="1" applyFill="1" applyBorder="1" applyAlignment="1">
      <alignment horizontal="center" vertical="center" textRotation="90"/>
      <protection/>
    </xf>
    <xf numFmtId="0" fontId="7" fillId="0" borderId="113" xfId="56" applyFont="1" applyFill="1" applyBorder="1" applyAlignment="1">
      <alignment horizontal="center" vertical="center" textRotation="90"/>
      <protection/>
    </xf>
    <xf numFmtId="0" fontId="8" fillId="47" borderId="115" xfId="56" applyFont="1" applyFill="1" applyBorder="1" applyAlignment="1">
      <alignment horizontal="center" vertical="center" textRotation="90"/>
      <protection/>
    </xf>
    <xf numFmtId="0" fontId="8" fillId="47" borderId="0" xfId="56" applyFont="1" applyFill="1" applyBorder="1" applyAlignment="1">
      <alignment horizontal="center" vertical="center" textRotation="90"/>
      <protection/>
    </xf>
    <xf numFmtId="0" fontId="8" fillId="47" borderId="42" xfId="56" applyFont="1" applyFill="1" applyBorder="1" applyAlignment="1">
      <alignment horizontal="center" vertical="center" textRotation="90"/>
      <protection/>
    </xf>
    <xf numFmtId="0" fontId="4" fillId="25" borderId="132" xfId="56" applyFont="1" applyFill="1" applyBorder="1" applyAlignment="1">
      <alignment horizontal="center" vertical="center"/>
      <protection/>
    </xf>
    <xf numFmtId="0" fontId="4" fillId="48" borderId="102" xfId="56" applyFont="1" applyFill="1" applyBorder="1" applyAlignment="1" applyProtection="1">
      <alignment horizontal="center" vertical="center"/>
      <protection hidden="1"/>
    </xf>
    <xf numFmtId="0" fontId="4" fillId="48" borderId="42" xfId="56" applyFont="1" applyFill="1" applyBorder="1" applyAlignment="1" applyProtection="1">
      <alignment horizontal="center" vertical="center"/>
      <protection hidden="1"/>
    </xf>
    <xf numFmtId="0" fontId="4" fillId="48" borderId="133" xfId="56" applyFont="1" applyFill="1" applyBorder="1" applyAlignment="1" applyProtection="1">
      <alignment horizontal="center" vertical="center"/>
      <protection hidden="1"/>
    </xf>
    <xf numFmtId="0" fontId="14" fillId="0" borderId="134" xfId="56" applyFont="1" applyFill="1" applyBorder="1" applyAlignment="1" applyProtection="1">
      <alignment horizontal="center" vertical="center" textRotation="90"/>
      <protection hidden="1"/>
    </xf>
    <xf numFmtId="0" fontId="8" fillId="47" borderId="135" xfId="56" applyFont="1" applyFill="1" applyBorder="1" applyAlignment="1">
      <alignment horizontal="center" vertical="center" textRotation="90"/>
      <protection/>
    </xf>
    <xf numFmtId="0" fontId="8" fillId="47" borderId="73" xfId="56" applyFont="1" applyFill="1" applyBorder="1" applyAlignment="1">
      <alignment horizontal="center" vertical="center" textRotation="90"/>
      <protection/>
    </xf>
    <xf numFmtId="0" fontId="8" fillId="47" borderId="136" xfId="56" applyFont="1" applyFill="1" applyBorder="1" applyAlignment="1">
      <alignment horizontal="center" vertical="center" textRotation="90"/>
      <protection/>
    </xf>
    <xf numFmtId="0" fontId="180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137" xfId="56" applyFont="1" applyBorder="1" applyAlignment="1" applyProtection="1">
      <alignment horizontal="center" vertical="center"/>
      <protection/>
    </xf>
    <xf numFmtId="0" fontId="4" fillId="0" borderId="137" xfId="56" applyFont="1" applyBorder="1" applyAlignment="1" applyProtection="1">
      <alignment horizontal="center" vertical="center" wrapText="1"/>
      <protection/>
    </xf>
    <xf numFmtId="0" fontId="15" fillId="35" borderId="17" xfId="60" applyFont="1" applyFill="1" applyBorder="1" applyAlignment="1">
      <alignment horizontal="centerContinuous" vertical="center"/>
      <protection/>
    </xf>
    <xf numFmtId="167" fontId="15" fillId="0" borderId="39" xfId="56" applyNumberFormat="1" applyFont="1" applyFill="1" applyBorder="1" applyAlignment="1">
      <alignment horizontal="center" vertical="center" wrapText="1"/>
      <protection/>
    </xf>
    <xf numFmtId="0" fontId="209" fillId="0" borderId="0" xfId="56" applyFont="1" applyProtection="1">
      <alignment/>
      <protection hidden="1"/>
    </xf>
    <xf numFmtId="0" fontId="210" fillId="0" borderId="0" xfId="56" applyFont="1" applyProtection="1">
      <alignment/>
      <protection hidden="1"/>
    </xf>
    <xf numFmtId="0" fontId="211" fillId="0" borderId="0" xfId="56" applyFont="1" applyProtection="1">
      <alignment/>
      <protection hidden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Lien hypertexte 3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n d‚fini" xfId="55"/>
    <cellStyle name="Normal 2" xfId="56"/>
    <cellStyle name="Normal 3" xfId="57"/>
    <cellStyle name="Normal 4" xfId="58"/>
    <cellStyle name="Normal_Base de données recettes (1)" xfId="59"/>
    <cellStyle name="Normal_Forum Marais 15 09 2001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%20ROUZIC\Mes%20documents\1%20SAUVEGARDE%20A%20en%20cours%20et%20fonctionnement\1%20Diagrammes%20de%20Gantt\Diagr%202%20aide%20ok\sp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rt.fr/place_du_chef_documents.htm" TargetMode="External" /><Relationship Id="rId2" Type="http://schemas.openxmlformats.org/officeDocument/2006/relationships/hyperlink" Target="http://www.uprt.fr/copier_documents.html" TargetMode="External" /><Relationship Id="rId3" Type="http://schemas.openxmlformats.org/officeDocument/2006/relationships/hyperlink" Target="http://www.hotellerie-restauration.ac-versailles.fr/spip.php?article1212" TargetMode="External" /><Relationship Id="rId4" Type="http://schemas.openxmlformats.org/officeDocument/2006/relationships/hyperlink" Target="http://www.academie-nationale-cuisine.fr/documents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prt.fr/place_du_chef_documents.htm" TargetMode="External" /><Relationship Id="rId2" Type="http://schemas.openxmlformats.org/officeDocument/2006/relationships/hyperlink" Target="http://www.uprt.fr/copier_documents.html" TargetMode="External" /><Relationship Id="rId3" Type="http://schemas.openxmlformats.org/officeDocument/2006/relationships/hyperlink" Target="http://www.hotellerie-restauration.ac-versailles.fr/spip.php?article1212" TargetMode="External" /><Relationship Id="rId4" Type="http://schemas.openxmlformats.org/officeDocument/2006/relationships/hyperlink" Target="http://www.academie-nationale-cuisine.fr/documents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24"/>
  <sheetViews>
    <sheetView showZeros="0" zoomScale="62" zoomScaleNormal="62" zoomScalePageLayoutView="58" workbookViewId="0" topLeftCell="A1">
      <selection activeCell="P26" sqref="P26"/>
    </sheetView>
  </sheetViews>
  <sheetFormatPr defaultColWidth="11.421875" defaultRowHeight="15"/>
  <cols>
    <col min="1" max="1" width="3.28125" style="1" customWidth="1"/>
    <col min="2" max="2" width="7.8515625" style="1" customWidth="1"/>
    <col min="3" max="3" width="52.28125" style="1" customWidth="1"/>
    <col min="4" max="4" width="13.28125" style="1" customWidth="1"/>
    <col min="5" max="5" width="14.7109375" style="1" customWidth="1"/>
    <col min="6" max="14" width="10.140625" style="1" customWidth="1"/>
    <col min="15" max="15" width="12.421875" style="1" customWidth="1"/>
    <col min="16" max="16" width="11.421875" style="3" customWidth="1"/>
    <col min="17" max="17" width="3.28125" style="1" customWidth="1"/>
    <col min="18" max="18" width="7.8515625" style="1" customWidth="1"/>
    <col min="19" max="19" width="52.28125" style="1" customWidth="1"/>
    <col min="20" max="20" width="13.28125" style="1" customWidth="1"/>
    <col min="21" max="21" width="13.00390625" style="1" customWidth="1"/>
    <col min="22" max="30" width="12.421875" style="1" customWidth="1"/>
    <col min="31" max="31" width="11.7109375" style="1" customWidth="1"/>
    <col min="32" max="32" width="11.421875" style="3" customWidth="1"/>
    <col min="33" max="33" width="3.28125" style="1" customWidth="1"/>
    <col min="34" max="34" width="7.8515625" style="1" customWidth="1"/>
    <col min="35" max="35" width="52.28125" style="1" customWidth="1"/>
    <col min="36" max="36" width="13.28125" style="1" customWidth="1"/>
    <col min="37" max="37" width="14.7109375" style="1" customWidth="1"/>
    <col min="38" max="39" width="14.57421875" style="1" customWidth="1"/>
    <col min="40" max="40" width="10.00390625" style="1" customWidth="1"/>
    <col min="41" max="42" width="14.57421875" style="1" customWidth="1"/>
    <col min="43" max="43" width="10.00390625" style="1" customWidth="1"/>
    <col min="44" max="45" width="14.57421875" style="1" customWidth="1"/>
    <col min="46" max="46" width="10.00390625" style="1" customWidth="1"/>
    <col min="47" max="48" width="14.57421875" style="1" customWidth="1"/>
    <col min="49" max="49" width="10.00390625" style="1" customWidth="1"/>
    <col min="50" max="51" width="14.57421875" style="1" customWidth="1"/>
    <col min="52" max="52" width="10.00390625" style="1" customWidth="1"/>
    <col min="53" max="53" width="11.421875" style="3" customWidth="1"/>
    <col min="55" max="56" width="11.421875" style="3" customWidth="1"/>
    <col min="57" max="57" width="6.421875" style="208" customWidth="1"/>
    <col min="58" max="58" width="41.28125" style="208" customWidth="1"/>
    <col min="59" max="59" width="14.28125" style="208" customWidth="1"/>
    <col min="60" max="60" width="16.00390625" style="208" customWidth="1"/>
    <col min="61" max="61" width="17.7109375" style="208" customWidth="1"/>
    <col min="62" max="62" width="18.8515625" style="208" customWidth="1"/>
    <col min="63" max="63" width="15.28125" style="208" customWidth="1"/>
    <col min="64" max="64" width="17.421875" style="208" customWidth="1"/>
    <col min="65" max="65" width="16.8515625" style="208" customWidth="1"/>
    <col min="66" max="66" width="16.00390625" style="208" customWidth="1"/>
    <col min="67" max="67" width="13.28125" style="208" customWidth="1"/>
    <col min="68" max="68" width="16.8515625" style="0" customWidth="1"/>
    <col min="69" max="69" width="15.140625" style="0" customWidth="1"/>
    <col min="70" max="70" width="17.00390625" style="0" customWidth="1"/>
    <col min="71" max="71" width="13.28125" style="0" customWidth="1"/>
    <col min="72" max="72" width="15.140625" style="0" customWidth="1"/>
    <col min="73" max="73" width="14.140625" style="0" customWidth="1"/>
    <col min="76" max="16384" width="11.421875" style="3" customWidth="1"/>
  </cols>
  <sheetData>
    <row r="1" spans="1:52" ht="13.5" thickBot="1">
      <c r="A1" s="2"/>
      <c r="B1" s="2"/>
      <c r="C1" s="2" t="str">
        <f>MID(ADDRESS(1,COLUMN()),2,FIND("$",MID(ADDRESS(1,COLUMN()),2,99))-1)</f>
        <v>C</v>
      </c>
      <c r="D1" s="2"/>
      <c r="E1" s="2">
        <v>0</v>
      </c>
      <c r="F1" s="2">
        <v>0</v>
      </c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 t="str">
        <f>MID(ADDRESS(1,COLUMN()),2,FIND("$",MID(ADDRESS(1,COLUMN()),2,99))-1)</f>
        <v>S</v>
      </c>
      <c r="T1" s="2"/>
      <c r="U1" s="2"/>
      <c r="V1" s="2">
        <v>0</v>
      </c>
      <c r="W1" s="2"/>
      <c r="X1" s="2"/>
      <c r="Y1" s="2"/>
      <c r="Z1" s="2"/>
      <c r="AA1" s="2"/>
      <c r="AB1" s="2"/>
      <c r="AC1" s="2"/>
      <c r="AD1" s="2"/>
      <c r="AE1" s="2">
        <v>0</v>
      </c>
      <c r="AG1" s="2"/>
      <c r="AH1" s="2"/>
      <c r="AI1" s="2">
        <v>0</v>
      </c>
      <c r="AJ1" s="2">
        <v>0</v>
      </c>
      <c r="AK1" s="2">
        <v>0</v>
      </c>
      <c r="AL1" s="2">
        <v>0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71" ht="29.25" customHeight="1" thickBot="1">
      <c r="A2" s="4"/>
      <c r="B2" s="8"/>
      <c r="C2" s="9" t="s">
        <v>209</v>
      </c>
      <c r="D2" s="10"/>
      <c r="E2" s="10"/>
      <c r="F2" s="499" t="s">
        <v>0</v>
      </c>
      <c r="G2" s="499"/>
      <c r="H2" s="499"/>
      <c r="I2" s="499"/>
      <c r="J2" s="499"/>
      <c r="K2" s="499"/>
      <c r="L2" s="499"/>
      <c r="M2" s="499"/>
      <c r="N2" s="411" t="s">
        <v>2</v>
      </c>
      <c r="O2" s="412"/>
      <c r="Q2" s="4"/>
      <c r="R2" s="5"/>
      <c r="S2" s="6" t="s">
        <v>210</v>
      </c>
      <c r="T2" s="7"/>
      <c r="U2" s="7"/>
      <c r="V2" s="7"/>
      <c r="W2" s="7"/>
      <c r="X2" s="7"/>
      <c r="Y2" s="7"/>
      <c r="Z2" s="532" t="s">
        <v>1</v>
      </c>
      <c r="AA2" s="533"/>
      <c r="AB2" s="534"/>
      <c r="AC2" s="535" t="s">
        <v>2</v>
      </c>
      <c r="AD2" s="536"/>
      <c r="AE2" s="409">
        <v>1</v>
      </c>
      <c r="AG2" s="4"/>
      <c r="AH2" s="8"/>
      <c r="AI2" s="9" t="s">
        <v>211</v>
      </c>
      <c r="AJ2" s="10"/>
      <c r="AK2" s="10"/>
      <c r="AL2" s="10"/>
      <c r="AM2" s="10"/>
      <c r="AN2" s="10"/>
      <c r="AO2" s="10"/>
      <c r="AP2" s="184" t="s">
        <v>3</v>
      </c>
      <c r="AQ2" s="184"/>
      <c r="AR2" s="184"/>
      <c r="AS2" s="184"/>
      <c r="AT2" s="184"/>
      <c r="AU2" s="184"/>
      <c r="AV2" s="501" t="s">
        <v>205</v>
      </c>
      <c r="AW2" s="502"/>
      <c r="AX2" s="503"/>
      <c r="AY2" s="411" t="s">
        <v>2</v>
      </c>
      <c r="AZ2" s="412"/>
      <c r="BE2" s="522" t="s">
        <v>249</v>
      </c>
      <c r="BF2" s="523"/>
      <c r="BG2" s="523"/>
      <c r="BH2" s="523"/>
      <c r="BI2" s="523"/>
      <c r="BJ2" s="523"/>
      <c r="BK2" s="523"/>
      <c r="BL2" s="523"/>
      <c r="BM2" s="523"/>
      <c r="BN2" s="523"/>
      <c r="BO2" s="523"/>
      <c r="BP2" s="523"/>
      <c r="BQ2" s="523"/>
      <c r="BR2" s="523"/>
      <c r="BS2" s="524"/>
    </row>
    <row r="3" spans="1:73" ht="42.75" customHeight="1">
      <c r="A3" s="11"/>
      <c r="B3" s="186" t="s">
        <v>200</v>
      </c>
      <c r="C3" s="500" t="s">
        <v>4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497">
        <v>7</v>
      </c>
      <c r="O3" s="498"/>
      <c r="Q3" s="11"/>
      <c r="R3" s="12"/>
      <c r="S3" s="154" t="str">
        <f>C3</f>
        <v>ESTOUFFADE DE  BŒUF </v>
      </c>
      <c r="T3" s="154"/>
      <c r="U3" s="154"/>
      <c r="V3" s="154"/>
      <c r="W3" s="154"/>
      <c r="X3" s="154"/>
      <c r="Y3" s="155"/>
      <c r="Z3" s="413">
        <f ca="1">NOW()</f>
        <v>41686.577067592596</v>
      </c>
      <c r="AA3" s="414"/>
      <c r="AB3" s="415"/>
      <c r="AC3" s="416">
        <f>N3</f>
        <v>7</v>
      </c>
      <c r="AD3" s="417"/>
      <c r="AE3" s="410"/>
      <c r="AG3" s="11"/>
      <c r="AH3" s="13"/>
      <c r="AI3" s="420" t="str">
        <f>C3</f>
        <v>ESTOUFFADE DE  BŒUF </v>
      </c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1"/>
      <c r="AV3" s="504">
        <f ca="1">NOW()</f>
        <v>41686.577067592596</v>
      </c>
      <c r="AW3" s="505"/>
      <c r="AX3" s="506"/>
      <c r="AY3" s="416">
        <f>N3</f>
        <v>7</v>
      </c>
      <c r="AZ3" s="531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6"/>
      <c r="BQ3" s="216"/>
      <c r="BR3" s="216"/>
      <c r="BS3" s="216"/>
      <c r="BT3" s="216"/>
      <c r="BU3" s="216"/>
    </row>
    <row r="4" spans="1:73" ht="33.75" customHeight="1" thickBot="1">
      <c r="A4" s="14"/>
      <c r="B4" s="185"/>
      <c r="C4" s="15" t="str">
        <f ca="1">MID(CELL("filename",C4),FIND("[",CELL("filename",C4)),300)</f>
        <v>[fich_fab_comparaison_recettes (1).xls]Estouffade Boeuf</v>
      </c>
      <c r="D4" s="16"/>
      <c r="E4" s="19"/>
      <c r="F4" s="418" t="s">
        <v>206</v>
      </c>
      <c r="G4" s="418"/>
      <c r="H4" s="418"/>
      <c r="I4" s="418"/>
      <c r="J4" s="418"/>
      <c r="K4" s="418"/>
      <c r="L4" s="418"/>
      <c r="M4" s="418"/>
      <c r="N4" s="497"/>
      <c r="O4" s="498"/>
      <c r="Q4" s="14"/>
      <c r="R4" s="171"/>
      <c r="S4" s="15" t="str">
        <f ca="1">MID(CELL("filename",S4),FIND("[",CELL("filename",S4)),300)</f>
        <v>[fich_fab_comparaison_recettes (1).xls]Estouffade Boeuf</v>
      </c>
      <c r="T4" s="16"/>
      <c r="U4" s="529" t="s">
        <v>207</v>
      </c>
      <c r="V4" s="529"/>
      <c r="W4" s="529"/>
      <c r="X4" s="529"/>
      <c r="Y4" s="530"/>
      <c r="Z4" s="508">
        <f ca="1">NOW()</f>
        <v>41686.577067592596</v>
      </c>
      <c r="AA4" s="505"/>
      <c r="AB4" s="415"/>
      <c r="AC4" s="416"/>
      <c r="AD4" s="416"/>
      <c r="AE4" s="509" t="s">
        <v>5</v>
      </c>
      <c r="AG4" s="14"/>
      <c r="AH4" s="17"/>
      <c r="AI4" s="18" t="str">
        <f ca="1">MID(CELL("filename",AI4),FIND("[",CELL("filename",AI4)),300)</f>
        <v>[fich_fab_comparaison_recettes (1).xls]Estouffade Boeuf</v>
      </c>
      <c r="AJ4" s="16"/>
      <c r="AK4" s="19"/>
      <c r="AL4" s="418" t="s">
        <v>208</v>
      </c>
      <c r="AM4" s="418"/>
      <c r="AN4" s="418"/>
      <c r="AO4" s="418"/>
      <c r="AP4" s="418"/>
      <c r="AQ4" s="418"/>
      <c r="AR4" s="418"/>
      <c r="AS4" s="418"/>
      <c r="AT4" s="418"/>
      <c r="AU4" s="419"/>
      <c r="AV4" s="507">
        <f ca="1">NOW()</f>
        <v>41686.577067592596</v>
      </c>
      <c r="AW4" s="505"/>
      <c r="AX4" s="506"/>
      <c r="AY4" s="416"/>
      <c r="AZ4" s="531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7"/>
      <c r="BQ4" s="227"/>
      <c r="BR4" s="227"/>
      <c r="BS4" s="227"/>
      <c r="BT4" s="227"/>
      <c r="BU4" s="227"/>
    </row>
    <row r="5" spans="1:73" ht="30.75" customHeight="1">
      <c r="A5" s="21"/>
      <c r="B5" s="160"/>
      <c r="C5" s="512" t="s">
        <v>201</v>
      </c>
      <c r="D5" s="512"/>
      <c r="E5" s="513"/>
      <c r="F5" s="435" t="s">
        <v>6</v>
      </c>
      <c r="G5" s="440"/>
      <c r="H5" s="439" t="s">
        <v>7</v>
      </c>
      <c r="I5" s="440"/>
      <c r="J5" s="439" t="s">
        <v>8</v>
      </c>
      <c r="K5" s="440"/>
      <c r="L5" s="439" t="s">
        <v>9</v>
      </c>
      <c r="M5" s="440"/>
      <c r="N5" s="439" t="s">
        <v>10</v>
      </c>
      <c r="O5" s="436"/>
      <c r="Q5" s="20"/>
      <c r="R5" s="172"/>
      <c r="S5" s="173" t="s">
        <v>201</v>
      </c>
      <c r="T5" s="165"/>
      <c r="U5" s="441" t="s">
        <v>6</v>
      </c>
      <c r="V5" s="442"/>
      <c r="W5" s="443" t="s">
        <v>7</v>
      </c>
      <c r="X5" s="442"/>
      <c r="Y5" s="443" t="s">
        <v>8</v>
      </c>
      <c r="Z5" s="442"/>
      <c r="AA5" s="443" t="s">
        <v>9</v>
      </c>
      <c r="AB5" s="442"/>
      <c r="AC5" s="443" t="s">
        <v>10</v>
      </c>
      <c r="AD5" s="442"/>
      <c r="AE5" s="510"/>
      <c r="AG5" s="21"/>
      <c r="AH5" s="190"/>
      <c r="AI5" s="191" t="s">
        <v>201</v>
      </c>
      <c r="AJ5" s="22"/>
      <c r="AK5" s="23"/>
      <c r="AL5" s="439" t="s">
        <v>6</v>
      </c>
      <c r="AM5" s="435"/>
      <c r="AN5" s="436"/>
      <c r="AO5" s="434" t="s">
        <v>7</v>
      </c>
      <c r="AP5" s="435"/>
      <c r="AQ5" s="436"/>
      <c r="AR5" s="434" t="s">
        <v>8</v>
      </c>
      <c r="AS5" s="435"/>
      <c r="AT5" s="436"/>
      <c r="AU5" s="434" t="s">
        <v>9</v>
      </c>
      <c r="AV5" s="435"/>
      <c r="AW5" s="436"/>
      <c r="AX5" s="434" t="s">
        <v>10</v>
      </c>
      <c r="AY5" s="435"/>
      <c r="AZ5" s="436"/>
      <c r="BE5" s="228"/>
      <c r="BF5" s="229" t="s">
        <v>250</v>
      </c>
      <c r="BG5" s="228"/>
      <c r="BH5" s="228"/>
      <c r="BI5" s="228"/>
      <c r="BJ5" s="228"/>
      <c r="BK5" s="228"/>
      <c r="BL5" s="228"/>
      <c r="BM5" s="228"/>
      <c r="BN5" s="228"/>
      <c r="BO5" s="228"/>
      <c r="BP5" s="230"/>
      <c r="BQ5" s="230"/>
      <c r="BR5" s="230"/>
      <c r="BS5" s="230"/>
      <c r="BT5" s="227"/>
      <c r="BU5" s="227"/>
    </row>
    <row r="6" spans="1:73" ht="30.75" customHeight="1">
      <c r="A6" s="21"/>
      <c r="B6" s="199" t="s">
        <v>200</v>
      </c>
      <c r="C6" s="24" t="s">
        <v>21</v>
      </c>
      <c r="D6" s="163" t="s">
        <v>200</v>
      </c>
      <c r="E6" s="164" t="s">
        <v>200</v>
      </c>
      <c r="F6" s="158">
        <v>1.6</v>
      </c>
      <c r="G6" s="26">
        <v>10</v>
      </c>
      <c r="H6" s="25">
        <v>1.4</v>
      </c>
      <c r="I6" s="26">
        <v>10</v>
      </c>
      <c r="J6" s="25">
        <v>18</v>
      </c>
      <c r="K6" s="26">
        <v>10</v>
      </c>
      <c r="L6" s="25">
        <v>18</v>
      </c>
      <c r="M6" s="26">
        <v>10</v>
      </c>
      <c r="N6" s="25">
        <v>2.7</v>
      </c>
      <c r="O6" s="180">
        <v>10</v>
      </c>
      <c r="Q6" s="20"/>
      <c r="R6" s="174"/>
      <c r="S6" s="175" t="str">
        <f>C6</f>
        <v>OU collier,jarret de bœuf sans os</v>
      </c>
      <c r="T6" s="166" t="s">
        <v>200</v>
      </c>
      <c r="U6" s="167" t="s">
        <v>203</v>
      </c>
      <c r="V6" s="168">
        <f>G6</f>
        <v>10</v>
      </c>
      <c r="W6" s="167" t="s">
        <v>203</v>
      </c>
      <c r="X6" s="168">
        <f>I6</f>
        <v>10</v>
      </c>
      <c r="Y6" s="167" t="s">
        <v>203</v>
      </c>
      <c r="Z6" s="168">
        <f>M6</f>
        <v>10</v>
      </c>
      <c r="AA6" s="167" t="s">
        <v>203</v>
      </c>
      <c r="AB6" s="168">
        <f>M6</f>
        <v>10</v>
      </c>
      <c r="AC6" s="167" t="s">
        <v>203</v>
      </c>
      <c r="AD6" s="168">
        <f>O6</f>
        <v>10</v>
      </c>
      <c r="AE6" s="509"/>
      <c r="AG6" s="21"/>
      <c r="AH6" s="27"/>
      <c r="AI6" s="188" t="str">
        <f>S6</f>
        <v>OU collier,jarret de bœuf sans os</v>
      </c>
      <c r="AJ6" s="189" t="s">
        <v>200</v>
      </c>
      <c r="AK6" s="189" t="s">
        <v>200</v>
      </c>
      <c r="AL6" s="198" t="str">
        <f>U6</f>
        <v>Kg </v>
      </c>
      <c r="AM6" s="28">
        <f>V6</f>
        <v>10</v>
      </c>
      <c r="AN6" s="29"/>
      <c r="AO6" s="198" t="str">
        <f>W6</f>
        <v>Kg </v>
      </c>
      <c r="AP6" s="28">
        <f>X6</f>
        <v>10</v>
      </c>
      <c r="AQ6" s="29"/>
      <c r="AR6" s="198" t="str">
        <f>Y6</f>
        <v>Kg </v>
      </c>
      <c r="AS6" s="28">
        <f>Z6</f>
        <v>10</v>
      </c>
      <c r="AT6" s="29"/>
      <c r="AU6" s="198" t="str">
        <f>AA6</f>
        <v>Kg </v>
      </c>
      <c r="AV6" s="28">
        <f>AB6</f>
        <v>10</v>
      </c>
      <c r="AW6" s="29"/>
      <c r="AX6" s="198" t="str">
        <f>AC6</f>
        <v>Kg </v>
      </c>
      <c r="AY6" s="28">
        <f>AD6</f>
        <v>10</v>
      </c>
      <c r="AZ6" s="29" t="e">
        <f>#REF!</f>
        <v>#REF!</v>
      </c>
      <c r="BE6" s="228"/>
      <c r="BF6" s="228"/>
      <c r="BG6" s="229" t="s">
        <v>251</v>
      </c>
      <c r="BH6" s="228"/>
      <c r="BI6" s="228"/>
      <c r="BJ6" s="228"/>
      <c r="BK6" s="228"/>
      <c r="BL6" s="228"/>
      <c r="BM6" s="228"/>
      <c r="BN6" s="228"/>
      <c r="BO6" s="228"/>
      <c r="BP6" s="230"/>
      <c r="BQ6" s="230"/>
      <c r="BR6" s="230"/>
      <c r="BS6" s="230"/>
      <c r="BT6" s="227"/>
      <c r="BU6" s="227"/>
    </row>
    <row r="7" spans="1:73" ht="33.75" customHeight="1">
      <c r="A7" s="33"/>
      <c r="B7" s="145"/>
      <c r="C7" s="435" t="s">
        <v>11</v>
      </c>
      <c r="D7" s="161" t="s">
        <v>12</v>
      </c>
      <c r="E7" s="162" t="s">
        <v>200</v>
      </c>
      <c r="F7" s="157">
        <v>100</v>
      </c>
      <c r="G7" s="32">
        <f>(F8/F6)*G6</f>
        <v>75</v>
      </c>
      <c r="H7" s="31">
        <v>100</v>
      </c>
      <c r="I7" s="32">
        <f>(H8/H6)*I6</f>
        <v>71.42857142857143</v>
      </c>
      <c r="J7" s="31">
        <v>100</v>
      </c>
      <c r="K7" s="32">
        <f>(J8/J6)*K6</f>
        <v>55.55555555555556</v>
      </c>
      <c r="L7" s="31">
        <v>100</v>
      </c>
      <c r="M7" s="32">
        <f>(L8/L6)*M6</f>
        <v>55.55555555555556</v>
      </c>
      <c r="N7" s="31">
        <v>100</v>
      </c>
      <c r="O7" s="181">
        <f>(N8/N6)*O6</f>
        <v>55.55555555555556</v>
      </c>
      <c r="Q7" s="30"/>
      <c r="R7" s="176"/>
      <c r="S7" s="437" t="s">
        <v>202</v>
      </c>
      <c r="T7" s="179" t="s">
        <v>12</v>
      </c>
      <c r="U7" s="169">
        <f>F7</f>
        <v>100</v>
      </c>
      <c r="V7" s="170"/>
      <c r="W7" s="169">
        <f>H7</f>
        <v>100</v>
      </c>
      <c r="X7" s="170"/>
      <c r="Y7" s="169">
        <f>J7</f>
        <v>100</v>
      </c>
      <c r="Z7" s="170"/>
      <c r="AA7" s="169">
        <f>L7</f>
        <v>100</v>
      </c>
      <c r="AB7" s="170"/>
      <c r="AC7" s="169">
        <f>N7</f>
        <v>100</v>
      </c>
      <c r="AD7" s="170"/>
      <c r="AE7" s="509"/>
      <c r="AG7" s="33"/>
      <c r="AH7" s="34"/>
      <c r="AI7" s="430" t="s">
        <v>13</v>
      </c>
      <c r="AJ7" s="35"/>
      <c r="AK7" s="36" t="s">
        <v>12</v>
      </c>
      <c r="AL7" s="196">
        <f>U7</f>
        <v>100</v>
      </c>
      <c r="AM7" s="38"/>
      <c r="AN7" s="29"/>
      <c r="AO7" s="37">
        <f>W7</f>
        <v>100</v>
      </c>
      <c r="AP7" s="38"/>
      <c r="AQ7" s="29"/>
      <c r="AR7" s="37">
        <f>Y7</f>
        <v>100</v>
      </c>
      <c r="AS7" s="38"/>
      <c r="AT7" s="29"/>
      <c r="AU7" s="37">
        <f>AA7</f>
        <v>100</v>
      </c>
      <c r="AV7" s="38"/>
      <c r="AW7" s="29"/>
      <c r="AX7" s="37">
        <f>AC7</f>
        <v>100</v>
      </c>
      <c r="AY7" s="38"/>
      <c r="AZ7" s="29"/>
      <c r="BE7" s="228"/>
      <c r="BF7" s="363" t="s">
        <v>243</v>
      </c>
      <c r="BG7" s="228"/>
      <c r="BH7" s="228"/>
      <c r="BI7" s="228"/>
      <c r="BJ7" s="228"/>
      <c r="BK7" s="228"/>
      <c r="BL7" s="228"/>
      <c r="BM7" s="228"/>
      <c r="BN7" s="228"/>
      <c r="BO7" s="228"/>
      <c r="BP7" s="227"/>
      <c r="BQ7" s="227"/>
      <c r="BR7" s="227"/>
      <c r="BS7" s="227"/>
      <c r="BT7" s="227"/>
      <c r="BU7" s="227"/>
    </row>
    <row r="8" spans="1:73" ht="30" customHeight="1">
      <c r="A8" s="42"/>
      <c r="B8" s="148"/>
      <c r="C8" s="435"/>
      <c r="D8" s="156" t="s">
        <v>15</v>
      </c>
      <c r="E8" s="159" t="s">
        <v>18</v>
      </c>
      <c r="F8" s="212">
        <v>12</v>
      </c>
      <c r="G8" s="182" t="s">
        <v>14</v>
      </c>
      <c r="H8" s="213">
        <v>10</v>
      </c>
      <c r="I8" s="182" t="s">
        <v>14</v>
      </c>
      <c r="J8" s="213">
        <v>100</v>
      </c>
      <c r="K8" s="182" t="s">
        <v>14</v>
      </c>
      <c r="L8" s="213">
        <v>100</v>
      </c>
      <c r="M8" s="182" t="s">
        <v>14</v>
      </c>
      <c r="N8" s="213">
        <v>15</v>
      </c>
      <c r="O8" s="183" t="s">
        <v>14</v>
      </c>
      <c r="Q8" s="39"/>
      <c r="R8" s="177"/>
      <c r="S8" s="438"/>
      <c r="T8" s="178" t="s">
        <v>204</v>
      </c>
      <c r="U8" s="40" t="s">
        <v>16</v>
      </c>
      <c r="V8" s="41" t="s">
        <v>17</v>
      </c>
      <c r="W8" s="40" t="s">
        <v>16</v>
      </c>
      <c r="X8" s="41" t="s">
        <v>17</v>
      </c>
      <c r="Y8" s="40" t="s">
        <v>16</v>
      </c>
      <c r="Z8" s="41" t="s">
        <v>17</v>
      </c>
      <c r="AA8" s="40" t="s">
        <v>16</v>
      </c>
      <c r="AB8" s="41" t="s">
        <v>17</v>
      </c>
      <c r="AC8" s="40" t="s">
        <v>16</v>
      </c>
      <c r="AD8" s="41" t="s">
        <v>17</v>
      </c>
      <c r="AE8" s="509"/>
      <c r="AG8" s="42"/>
      <c r="AH8" s="43"/>
      <c r="AI8" s="431"/>
      <c r="AJ8" s="192" t="s">
        <v>204</v>
      </c>
      <c r="AK8" s="193" t="s">
        <v>18</v>
      </c>
      <c r="AL8" s="197" t="s">
        <v>16</v>
      </c>
      <c r="AM8" s="194" t="s">
        <v>17</v>
      </c>
      <c r="AN8" s="195" t="s">
        <v>19</v>
      </c>
      <c r="AO8" s="44" t="s">
        <v>16</v>
      </c>
      <c r="AP8" s="45" t="s">
        <v>17</v>
      </c>
      <c r="AQ8" s="46" t="s">
        <v>19</v>
      </c>
      <c r="AR8" s="44" t="s">
        <v>16</v>
      </c>
      <c r="AS8" s="45" t="s">
        <v>17</v>
      </c>
      <c r="AT8" s="46" t="s">
        <v>19</v>
      </c>
      <c r="AU8" s="44" t="s">
        <v>16</v>
      </c>
      <c r="AV8" s="45" t="s">
        <v>17</v>
      </c>
      <c r="AW8" s="46" t="s">
        <v>19</v>
      </c>
      <c r="AX8" s="44" t="s">
        <v>16</v>
      </c>
      <c r="AY8" s="45" t="s">
        <v>17</v>
      </c>
      <c r="AZ8" s="195" t="s">
        <v>19</v>
      </c>
      <c r="BE8" s="228"/>
      <c r="BF8" s="229"/>
      <c r="BG8" s="228"/>
      <c r="BH8" s="231" t="s">
        <v>216</v>
      </c>
      <c r="BI8" s="232" t="s">
        <v>217</v>
      </c>
      <c r="BJ8" s="228"/>
      <c r="BK8" s="228"/>
      <c r="BL8" s="228"/>
      <c r="BM8" s="231" t="s">
        <v>218</v>
      </c>
      <c r="BN8" s="232" t="s">
        <v>219</v>
      </c>
      <c r="BO8" s="228"/>
      <c r="BP8" s="227"/>
      <c r="BQ8" s="227"/>
      <c r="BR8" s="227"/>
      <c r="BS8" s="227"/>
      <c r="BT8" s="227"/>
      <c r="BU8" s="227"/>
    </row>
    <row r="9" spans="1:73" ht="20.25" customHeight="1">
      <c r="A9" s="56"/>
      <c r="B9" s="57"/>
      <c r="C9" s="51" t="s">
        <v>20</v>
      </c>
      <c r="D9" s="52"/>
      <c r="E9" s="59"/>
      <c r="F9" s="47"/>
      <c r="G9" s="48">
        <f aca="true" t="shared" si="0" ref="G9:G58">IF(ISTEXT(F9),0,IF(F$59=0,0,F9/F$59))</f>
        <v>0</v>
      </c>
      <c r="H9" s="25"/>
      <c r="I9" s="48">
        <f aca="true" t="shared" si="1" ref="I9:K24">IF(ISTEXT(H9),0,IF(H$59=0,0,H9/H$59))</f>
        <v>0</v>
      </c>
      <c r="J9" s="25"/>
      <c r="K9" s="48">
        <f t="shared" si="1"/>
        <v>0</v>
      </c>
      <c r="L9" s="25"/>
      <c r="M9" s="48">
        <f aca="true" t="shared" si="2" ref="M9:M58">IF(ISTEXT(L9),0,IF(L$59=0,0,L9/L$59))</f>
        <v>0</v>
      </c>
      <c r="N9" s="25"/>
      <c r="O9" s="149">
        <f aca="true" t="shared" si="3" ref="O9:O58">IF(ISTEXT(N9),0,IF(N$59=0,0,N9/N$59))</f>
        <v>0</v>
      </c>
      <c r="Q9" s="49"/>
      <c r="R9" s="50"/>
      <c r="S9" s="66" t="str">
        <f aca="true" t="shared" si="4" ref="S9:S40">C9</f>
        <v>AU CHOIX une des trois viandes suivantes</v>
      </c>
      <c r="T9" s="58">
        <f aca="true" t="shared" si="5" ref="T9:T40">D9</f>
        <v>0</v>
      </c>
      <c r="U9" s="53">
        <f>IF(ISTEXT(F9),F9,(F9/F$8)*U$7)</f>
        <v>0</v>
      </c>
      <c r="V9" s="54">
        <f aca="true" t="shared" si="6" ref="V9:V40">IF(ISTEXT(F9),0,(F9/F$8)*G$7)</f>
        <v>0</v>
      </c>
      <c r="W9" s="53">
        <f>IF(ISTEXT(H9),H9,(H9/H$8)*W$7)</f>
        <v>0</v>
      </c>
      <c r="X9" s="54">
        <f aca="true" t="shared" si="7" ref="X9:X40">IF(ISTEXT(H9),0,(H9/H$8)*I$7)</f>
        <v>0</v>
      </c>
      <c r="Y9" s="53">
        <f>IF(ISTEXT(J9),J9,(J9/J$8)*Y$7)</f>
        <v>0</v>
      </c>
      <c r="Z9" s="54">
        <f aca="true" t="shared" si="8" ref="Z9:Z40">IF(ISTEXT(J9),0,(J9/J$8)*K$7)</f>
        <v>0</v>
      </c>
      <c r="AA9" s="53">
        <f>IF(ISTEXT(L9),L9,(L9/L$8)*AA$7)</f>
        <v>0</v>
      </c>
      <c r="AB9" s="54">
        <f aca="true" t="shared" si="9" ref="AB9:AB40">IF(ISTEXT(L9),0,(L9/L$8)*M$7)</f>
        <v>0</v>
      </c>
      <c r="AC9" s="64">
        <f>IF(ISTEXT(N9),N9,(N9/N$8)*AC$7)</f>
        <v>0</v>
      </c>
      <c r="AD9" s="55">
        <f aca="true" t="shared" si="10" ref="AD9:AD40">IF(ISTEXT(N9),0,(N9/N$8)*O$7)</f>
        <v>0</v>
      </c>
      <c r="AE9" s="509"/>
      <c r="AG9" s="56"/>
      <c r="AH9" s="57"/>
      <c r="AI9" s="66" t="str">
        <f aca="true" t="shared" si="11" ref="AI9:AJ40">S9</f>
        <v>AU CHOIX une des trois viandes suivantes</v>
      </c>
      <c r="AJ9" s="58">
        <f t="shared" si="11"/>
        <v>0</v>
      </c>
      <c r="AK9" s="187">
        <f aca="true" t="shared" si="12" ref="AK9:AK40">E9</f>
        <v>0</v>
      </c>
      <c r="AL9" s="60">
        <f>IF(ISTEXT(U9),0,AK9*U9)</f>
        <v>0</v>
      </c>
      <c r="AM9" s="61">
        <f>AK9*V9</f>
        <v>0</v>
      </c>
      <c r="AN9" s="62">
        <f aca="true" t="shared" si="13" ref="AN9:AN58">IF(ISTEXT(AM9),0,IF(AM$59=0,0,AM9/AM$59))</f>
        <v>0</v>
      </c>
      <c r="AO9" s="60">
        <f aca="true" t="shared" si="14" ref="AO9:AO14">IF(ISTEXT(W9),0,AK9*W9)</f>
        <v>0</v>
      </c>
      <c r="AP9" s="61">
        <f>AK9*X9</f>
        <v>0</v>
      </c>
      <c r="AQ9" s="62">
        <f aca="true" t="shared" si="15" ref="AQ9:AQ35">IF(ISTEXT(AP9),0,IF(AP$59=0,0,AP9/AP$59))</f>
        <v>0</v>
      </c>
      <c r="AR9" s="60">
        <f>IF(ISTEXT(Y9),0,AK9*Y9)</f>
        <v>0</v>
      </c>
      <c r="AS9" s="61">
        <f>AK9*Z9</f>
        <v>0</v>
      </c>
      <c r="AT9" s="62">
        <f aca="true" t="shared" si="16" ref="AT9:AT58">IF(ISTEXT(AS9),0,IF(AS$59=0,0,AS9/AS$59))</f>
        <v>0</v>
      </c>
      <c r="AU9" s="60">
        <f>IF(ISTEXT(AA9),0,AK9*AA9)</f>
        <v>0</v>
      </c>
      <c r="AV9" s="61">
        <f>AK9*AB9</f>
        <v>0</v>
      </c>
      <c r="AW9" s="62">
        <f aca="true" t="shared" si="17" ref="AW9:AW58">IF(ISTEXT(AV9),0,IF(AV$59=0,0,AV9/AV$59))</f>
        <v>0</v>
      </c>
      <c r="AX9" s="60">
        <f>IF(ISTEXT(AC9),0,AK9*AC9)</f>
        <v>0</v>
      </c>
      <c r="AY9" s="61">
        <f>AK9*AD9</f>
        <v>0</v>
      </c>
      <c r="AZ9" s="200">
        <f aca="true" t="shared" si="18" ref="AZ9:AZ58">IF(ISTEXT(AY9),0,IF(AY$59=0,0,AY9/AY$59))</f>
        <v>0</v>
      </c>
      <c r="BE9" s="228"/>
      <c r="BF9" s="231"/>
      <c r="BG9" s="233" t="s">
        <v>200</v>
      </c>
      <c r="BH9" s="234" t="s">
        <v>4</v>
      </c>
      <c r="BI9" s="234"/>
      <c r="BJ9" s="234"/>
      <c r="BK9" s="234"/>
      <c r="BL9" s="234"/>
      <c r="BM9" s="235">
        <v>7</v>
      </c>
      <c r="BN9" s="236"/>
      <c r="BO9" s="226"/>
      <c r="BP9" s="227"/>
      <c r="BQ9" s="227"/>
      <c r="BR9" s="227"/>
      <c r="BS9" s="227"/>
      <c r="BT9" s="227"/>
      <c r="BU9" s="227"/>
    </row>
    <row r="10" spans="1:73" ht="23.25">
      <c r="A10" s="56"/>
      <c r="B10" s="57"/>
      <c r="C10" s="24" t="s">
        <v>21</v>
      </c>
      <c r="D10" s="52" t="s">
        <v>22</v>
      </c>
      <c r="E10" s="59">
        <v>12</v>
      </c>
      <c r="F10" s="47"/>
      <c r="G10" s="48">
        <f t="shared" si="0"/>
        <v>0</v>
      </c>
      <c r="H10" s="25">
        <v>1.4</v>
      </c>
      <c r="I10" s="48">
        <f t="shared" si="1"/>
        <v>0.490367775831874</v>
      </c>
      <c r="J10" s="25"/>
      <c r="K10" s="48">
        <f t="shared" si="1"/>
        <v>0</v>
      </c>
      <c r="L10" s="25"/>
      <c r="M10" s="48">
        <f t="shared" si="2"/>
        <v>0</v>
      </c>
      <c r="N10" s="25"/>
      <c r="O10" s="149">
        <f t="shared" si="3"/>
        <v>0</v>
      </c>
      <c r="Q10" s="49"/>
      <c r="R10" s="50"/>
      <c r="S10" s="63" t="str">
        <f t="shared" si="4"/>
        <v>OU collier,jarret de bœuf sans os</v>
      </c>
      <c r="T10" s="58" t="str">
        <f t="shared" si="5"/>
        <v>Kg</v>
      </c>
      <c r="U10" s="64">
        <f>IF(ISTEXT(F10),F10,(F10/F$8)*U$7)</f>
        <v>0</v>
      </c>
      <c r="V10" s="54">
        <f t="shared" si="6"/>
        <v>0</v>
      </c>
      <c r="W10" s="64">
        <f>IF(ISTEXT(H10),H10,(H10/H$8)*W$7)</f>
        <v>13.999999999999998</v>
      </c>
      <c r="X10" s="54">
        <f t="shared" si="7"/>
        <v>10</v>
      </c>
      <c r="Y10" s="64">
        <f>IF(ISTEXT(J10),J10,(J10/J$8)*Y$7)</f>
        <v>0</v>
      </c>
      <c r="Z10" s="54">
        <f t="shared" si="8"/>
        <v>0</v>
      </c>
      <c r="AA10" s="64">
        <f>IF(ISTEXT(L10),L10,(L10/L$8)*AA$7)</f>
        <v>0</v>
      </c>
      <c r="AB10" s="54">
        <f t="shared" si="9"/>
        <v>0</v>
      </c>
      <c r="AC10" s="64">
        <f>IF(ISTEXT(N10),N10,(N10/N$8)*AC$7)</f>
        <v>0</v>
      </c>
      <c r="AD10" s="55">
        <f t="shared" si="10"/>
        <v>0</v>
      </c>
      <c r="AE10" s="509"/>
      <c r="AG10" s="56"/>
      <c r="AH10" s="57"/>
      <c r="AI10" s="63" t="str">
        <f t="shared" si="11"/>
        <v>OU collier,jarret de bœuf sans os</v>
      </c>
      <c r="AJ10" s="58" t="str">
        <f t="shared" si="11"/>
        <v>Kg</v>
      </c>
      <c r="AK10" s="187">
        <f t="shared" si="12"/>
        <v>12</v>
      </c>
      <c r="AL10" s="60">
        <f>IF(ISTEXT(U10),0,AK10*U10)</f>
        <v>0</v>
      </c>
      <c r="AM10" s="61">
        <f>AK10*V10</f>
        <v>0</v>
      </c>
      <c r="AN10" s="62">
        <f t="shared" si="13"/>
        <v>0</v>
      </c>
      <c r="AO10" s="60">
        <f t="shared" si="14"/>
        <v>167.99999999999997</v>
      </c>
      <c r="AP10" s="61">
        <f>AK10*X10</f>
        <v>120</v>
      </c>
      <c r="AQ10" s="62">
        <f t="shared" si="15"/>
        <v>0.9202958093672965</v>
      </c>
      <c r="AR10" s="60">
        <f>IF(ISTEXT(Y10),0,AK10*Y10)</f>
        <v>0</v>
      </c>
      <c r="AS10" s="61">
        <f>AK10*Z10</f>
        <v>0</v>
      </c>
      <c r="AT10" s="62">
        <f t="shared" si="16"/>
        <v>0</v>
      </c>
      <c r="AU10" s="60">
        <f>IF(ISTEXT(AA10),0,AK10*AA10)</f>
        <v>0</v>
      </c>
      <c r="AV10" s="61">
        <f>AK10*AB10</f>
        <v>0</v>
      </c>
      <c r="AW10" s="62">
        <f t="shared" si="17"/>
        <v>0</v>
      </c>
      <c r="AX10" s="60">
        <f>IF(ISTEXT(AC10),0,AK10*AC10)</f>
        <v>0</v>
      </c>
      <c r="AY10" s="61">
        <f>AK10*AD10</f>
        <v>0</v>
      </c>
      <c r="AZ10" s="200">
        <f t="shared" si="18"/>
        <v>0</v>
      </c>
      <c r="BE10" s="228"/>
      <c r="BF10" s="231"/>
      <c r="BG10" s="237"/>
      <c r="BH10" s="234"/>
      <c r="BI10" s="234"/>
      <c r="BJ10" s="234"/>
      <c r="BK10" s="234"/>
      <c r="BL10" s="234"/>
      <c r="BM10" s="226"/>
      <c r="BN10" s="226"/>
      <c r="BO10" s="226"/>
      <c r="BP10" s="227"/>
      <c r="BQ10" s="227"/>
      <c r="BR10" s="227"/>
      <c r="BS10" s="227"/>
      <c r="BT10" s="227"/>
      <c r="BU10" s="227"/>
    </row>
    <row r="11" spans="1:73" ht="23.25">
      <c r="A11" s="56"/>
      <c r="B11" s="57"/>
      <c r="C11" s="24" t="s">
        <v>23</v>
      </c>
      <c r="D11" s="52" t="s">
        <v>22</v>
      </c>
      <c r="E11" s="59">
        <v>15</v>
      </c>
      <c r="F11" s="47"/>
      <c r="G11" s="48">
        <f t="shared" si="0"/>
        <v>0</v>
      </c>
      <c r="H11" s="25"/>
      <c r="I11" s="48">
        <f t="shared" si="1"/>
        <v>0</v>
      </c>
      <c r="J11" s="25">
        <v>18</v>
      </c>
      <c r="K11" s="48">
        <f t="shared" si="1"/>
        <v>0.3203702055708819</v>
      </c>
      <c r="L11" s="25"/>
      <c r="M11" s="48">
        <f t="shared" si="2"/>
        <v>0</v>
      </c>
      <c r="N11" s="25"/>
      <c r="O11" s="149">
        <f t="shared" si="3"/>
        <v>0</v>
      </c>
      <c r="Q11" s="49"/>
      <c r="R11" s="50"/>
      <c r="S11" s="63" t="str">
        <f t="shared" si="4"/>
        <v>OU bœuf paré NOIX DE JOUE ( 3 X 60g )</v>
      </c>
      <c r="T11" s="58" t="str">
        <f t="shared" si="5"/>
        <v>Kg</v>
      </c>
      <c r="U11" s="64">
        <f>IF(ISTEXT(F11),F11,(F11/F$8)*U$7)</f>
        <v>0</v>
      </c>
      <c r="V11" s="54">
        <f t="shared" si="6"/>
        <v>0</v>
      </c>
      <c r="W11" s="64">
        <f>IF(ISTEXT(H11),H11,(H11/H$8)*W$7)</f>
        <v>0</v>
      </c>
      <c r="X11" s="54">
        <f t="shared" si="7"/>
        <v>0</v>
      </c>
      <c r="Y11" s="64">
        <f>IF(ISTEXT(J11),J11,(J11/J$8)*Y$7)</f>
        <v>18</v>
      </c>
      <c r="Z11" s="54">
        <f t="shared" si="8"/>
        <v>10</v>
      </c>
      <c r="AA11" s="64">
        <f>IF(ISTEXT(L11),L11,(L11/L$8)*AA$7)</f>
        <v>0</v>
      </c>
      <c r="AB11" s="54">
        <f t="shared" si="9"/>
        <v>0</v>
      </c>
      <c r="AC11" s="64">
        <f>IF(ISTEXT(N11),N11,(N11/N$8)*AC$7)</f>
        <v>0</v>
      </c>
      <c r="AD11" s="55">
        <f t="shared" si="10"/>
        <v>0</v>
      </c>
      <c r="AE11" s="509"/>
      <c r="AG11" s="56"/>
      <c r="AH11" s="57"/>
      <c r="AI11" s="63" t="str">
        <f t="shared" si="11"/>
        <v>OU bœuf paré NOIX DE JOUE ( 3 X 60g )</v>
      </c>
      <c r="AJ11" s="58" t="str">
        <f t="shared" si="11"/>
        <v>Kg</v>
      </c>
      <c r="AK11" s="187">
        <f t="shared" si="12"/>
        <v>15</v>
      </c>
      <c r="AL11" s="60">
        <f>IF(ISTEXT(U11),0,AK11*U11)</f>
        <v>0</v>
      </c>
      <c r="AM11" s="61">
        <f>AK11*V11</f>
        <v>0</v>
      </c>
      <c r="AN11" s="62">
        <f t="shared" si="13"/>
        <v>0</v>
      </c>
      <c r="AO11" s="60">
        <f t="shared" si="14"/>
        <v>0</v>
      </c>
      <c r="AP11" s="61">
        <f aca="true" t="shared" si="19" ref="AP11:AP58">AK11*X11</f>
        <v>0</v>
      </c>
      <c r="AQ11" s="62">
        <f t="shared" si="15"/>
        <v>0</v>
      </c>
      <c r="AR11" s="60">
        <f>IF(ISTEXT(Y11),0,AK11*Y11)</f>
        <v>270</v>
      </c>
      <c r="AS11" s="61">
        <f>AK11*Z11</f>
        <v>150</v>
      </c>
      <c r="AT11" s="62">
        <f t="shared" si="16"/>
        <v>0.87609714943946</v>
      </c>
      <c r="AU11" s="60">
        <f>IF(ISTEXT(AA11),0,AK11*AA11)</f>
        <v>0</v>
      </c>
      <c r="AV11" s="61">
        <f>AK11*AB11</f>
        <v>0</v>
      </c>
      <c r="AW11" s="62">
        <f t="shared" si="17"/>
        <v>0</v>
      </c>
      <c r="AX11" s="60">
        <f>IF(ISTEXT(AC11),0,AK11*AC11)</f>
        <v>0</v>
      </c>
      <c r="AY11" s="61">
        <f>AK11*AD11</f>
        <v>0</v>
      </c>
      <c r="AZ11" s="200">
        <f t="shared" si="18"/>
        <v>0</v>
      </c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7"/>
      <c r="BQ11" s="227"/>
      <c r="BR11" s="227"/>
      <c r="BS11" s="227"/>
      <c r="BT11" s="227"/>
      <c r="BU11" s="227"/>
    </row>
    <row r="12" spans="1:73" ht="23.25">
      <c r="A12" s="56"/>
      <c r="B12" s="57"/>
      <c r="C12" s="24" t="s">
        <v>24</v>
      </c>
      <c r="D12" s="52" t="s">
        <v>22</v>
      </c>
      <c r="E12" s="59">
        <v>11</v>
      </c>
      <c r="F12" s="47">
        <v>1.6</v>
      </c>
      <c r="G12" s="48">
        <f t="shared" si="0"/>
        <v>0.19150209455415917</v>
      </c>
      <c r="H12" s="25"/>
      <c r="I12" s="48">
        <f t="shared" si="1"/>
        <v>0</v>
      </c>
      <c r="J12" s="25"/>
      <c r="K12" s="48">
        <f t="shared" si="1"/>
        <v>0</v>
      </c>
      <c r="L12" s="25">
        <v>18</v>
      </c>
      <c r="M12" s="48">
        <f t="shared" si="2"/>
        <v>0.4560772290774571</v>
      </c>
      <c r="N12" s="25">
        <v>2.7</v>
      </c>
      <c r="O12" s="149">
        <f t="shared" si="3"/>
        <v>0.5137963843958134</v>
      </c>
      <c r="P12" s="47"/>
      <c r="Q12" s="49"/>
      <c r="R12" s="50"/>
      <c r="S12" s="63" t="str">
        <f t="shared" si="4"/>
        <v>OU sauté de bœuf paré sans os</v>
      </c>
      <c r="T12" s="58" t="str">
        <f t="shared" si="5"/>
        <v>Kg</v>
      </c>
      <c r="U12" s="64">
        <f>IF(ISTEXT(F12),F12,(F12/F$8)*U$7)</f>
        <v>13.333333333333334</v>
      </c>
      <c r="V12" s="54">
        <f t="shared" si="6"/>
        <v>10</v>
      </c>
      <c r="W12" s="64">
        <f>IF(ISTEXT(H12),H12,(H12/H$8)*W$7)</f>
        <v>0</v>
      </c>
      <c r="X12" s="54">
        <f t="shared" si="7"/>
        <v>0</v>
      </c>
      <c r="Y12" s="64">
        <f>IF(ISTEXT(J12),J12,(J12/J$8)*Y$7)</f>
        <v>0</v>
      </c>
      <c r="Z12" s="54">
        <f t="shared" si="8"/>
        <v>0</v>
      </c>
      <c r="AA12" s="64">
        <f>IF(ISTEXT(L12),L12,(L12/L$8)*AA$7)</f>
        <v>18</v>
      </c>
      <c r="AB12" s="54">
        <f t="shared" si="9"/>
        <v>10</v>
      </c>
      <c r="AC12" s="64">
        <f>IF(ISTEXT(N12),N12,(N12/N$8)*AC$7)</f>
        <v>18.000000000000004</v>
      </c>
      <c r="AD12" s="55">
        <f t="shared" si="10"/>
        <v>10.000000000000002</v>
      </c>
      <c r="AE12" s="509"/>
      <c r="AG12" s="56"/>
      <c r="AH12" s="57"/>
      <c r="AI12" s="63" t="str">
        <f t="shared" si="11"/>
        <v>OU sauté de bœuf paré sans os</v>
      </c>
      <c r="AJ12" s="58" t="str">
        <f t="shared" si="11"/>
        <v>Kg</v>
      </c>
      <c r="AK12" s="187">
        <f t="shared" si="12"/>
        <v>11</v>
      </c>
      <c r="AL12" s="60">
        <f>IF(ISTEXT(U12),0,AK12*U12)</f>
        <v>146.66666666666669</v>
      </c>
      <c r="AM12" s="61">
        <f>AK12*V12</f>
        <v>110</v>
      </c>
      <c r="AN12" s="62">
        <f t="shared" si="13"/>
        <v>0.6099462831398371</v>
      </c>
      <c r="AO12" s="60">
        <f t="shared" si="14"/>
        <v>0</v>
      </c>
      <c r="AP12" s="61">
        <f t="shared" si="19"/>
        <v>0</v>
      </c>
      <c r="AQ12" s="62">
        <f t="shared" si="15"/>
        <v>0</v>
      </c>
      <c r="AR12" s="60">
        <f aca="true" t="shared" si="20" ref="AR12:AR58">IF(ISTEXT(Y12),0,AK12*Y12)</f>
        <v>0</v>
      </c>
      <c r="AS12" s="61">
        <f aca="true" t="shared" si="21" ref="AS12:AS58">AK12*Z12</f>
        <v>0</v>
      </c>
      <c r="AT12" s="62">
        <f t="shared" si="16"/>
        <v>0</v>
      </c>
      <c r="AU12" s="60">
        <f>IF(ISTEXT(AA12),0,AK12*AA12)</f>
        <v>198</v>
      </c>
      <c r="AV12" s="61">
        <f>AK12*AB12</f>
        <v>110</v>
      </c>
      <c r="AW12" s="62">
        <f t="shared" si="17"/>
        <v>0.9021857500216433</v>
      </c>
      <c r="AX12" s="60">
        <f>IF(ISTEXT(AC12),0,AK12*AC12)</f>
        <v>198.00000000000003</v>
      </c>
      <c r="AY12" s="61">
        <f>AK12*AD12</f>
        <v>110.00000000000001</v>
      </c>
      <c r="AZ12" s="200">
        <f t="shared" si="18"/>
        <v>0.9207874748101071</v>
      </c>
      <c r="BE12" s="226"/>
      <c r="BF12" s="226"/>
      <c r="BG12" s="229"/>
      <c r="BH12" s="226"/>
      <c r="BI12" s="525" t="s">
        <v>292</v>
      </c>
      <c r="BJ12" s="525"/>
      <c r="BK12" s="525"/>
      <c r="BL12" s="525"/>
      <c r="BM12" s="525"/>
      <c r="BN12" s="525"/>
      <c r="BO12" s="525"/>
      <c r="BP12" s="525"/>
      <c r="BQ12" s="525"/>
      <c r="BR12" s="525"/>
      <c r="BS12" s="227"/>
      <c r="BT12" s="227"/>
      <c r="BU12" s="227"/>
    </row>
    <row r="13" spans="1:73" ht="20.25" customHeight="1">
      <c r="A13" s="56"/>
      <c r="B13" s="57"/>
      <c r="C13" s="65" t="s">
        <v>25</v>
      </c>
      <c r="D13" s="52"/>
      <c r="E13" s="59"/>
      <c r="F13" s="47"/>
      <c r="G13" s="48">
        <f t="shared" si="0"/>
        <v>0</v>
      </c>
      <c r="H13" s="25"/>
      <c r="I13" s="48">
        <f t="shared" si="1"/>
        <v>0</v>
      </c>
      <c r="J13" s="25"/>
      <c r="K13" s="48">
        <f t="shared" si="1"/>
        <v>0</v>
      </c>
      <c r="L13" s="25"/>
      <c r="M13" s="48">
        <f t="shared" si="2"/>
        <v>0</v>
      </c>
      <c r="N13" s="25"/>
      <c r="O13" s="149">
        <f t="shared" si="3"/>
        <v>0</v>
      </c>
      <c r="Q13" s="49"/>
      <c r="R13" s="50"/>
      <c r="S13" s="66" t="str">
        <f t="shared" si="4"/>
        <v>AU CHOIX </v>
      </c>
      <c r="T13" s="58">
        <f t="shared" si="5"/>
        <v>0</v>
      </c>
      <c r="U13" s="64">
        <f>IF(ISTEXT(F13),F13,(F13/F$8)*U$7)</f>
        <v>0</v>
      </c>
      <c r="V13" s="54">
        <f t="shared" si="6"/>
        <v>0</v>
      </c>
      <c r="W13" s="64">
        <f>IF(ISTEXT(H13),H13,(H13/H$8)*W$7)</f>
        <v>0</v>
      </c>
      <c r="X13" s="54">
        <f t="shared" si="7"/>
        <v>0</v>
      </c>
      <c r="Y13" s="64">
        <f>IF(ISTEXT(J13),J13,(J13/J$8)*Y$7)</f>
        <v>0</v>
      </c>
      <c r="Z13" s="54">
        <f t="shared" si="8"/>
        <v>0</v>
      </c>
      <c r="AA13" s="64">
        <f>IF(ISTEXT(L13),L13,(L13/L$8)*AA$7)</f>
        <v>0</v>
      </c>
      <c r="AB13" s="54">
        <f t="shared" si="9"/>
        <v>0</v>
      </c>
      <c r="AC13" s="64">
        <f>IF(ISTEXT(N13),N13,(N13/N$8)*AC$7)</f>
        <v>0</v>
      </c>
      <c r="AD13" s="55">
        <f t="shared" si="10"/>
        <v>0</v>
      </c>
      <c r="AE13" s="509"/>
      <c r="AG13" s="56"/>
      <c r="AH13" s="57"/>
      <c r="AI13" s="66" t="str">
        <f t="shared" si="11"/>
        <v>AU CHOIX </v>
      </c>
      <c r="AJ13" s="58">
        <f t="shared" si="11"/>
        <v>0</v>
      </c>
      <c r="AK13" s="187">
        <f t="shared" si="12"/>
        <v>0</v>
      </c>
      <c r="AL13" s="60">
        <f aca="true" t="shared" si="22" ref="AL13:AL58">IF(ISTEXT(U13),0,AK13*U13)</f>
        <v>0</v>
      </c>
      <c r="AM13" s="61">
        <f aca="true" t="shared" si="23" ref="AM13:AM58">AK13*V13</f>
        <v>0</v>
      </c>
      <c r="AN13" s="62">
        <f t="shared" si="13"/>
        <v>0</v>
      </c>
      <c r="AO13" s="60">
        <f t="shared" si="14"/>
        <v>0</v>
      </c>
      <c r="AP13" s="61">
        <f t="shared" si="19"/>
        <v>0</v>
      </c>
      <c r="AQ13" s="62">
        <f t="shared" si="15"/>
        <v>0</v>
      </c>
      <c r="AR13" s="60">
        <f t="shared" si="20"/>
        <v>0</v>
      </c>
      <c r="AS13" s="61">
        <f t="shared" si="21"/>
        <v>0</v>
      </c>
      <c r="AT13" s="62">
        <f t="shared" si="16"/>
        <v>0</v>
      </c>
      <c r="AU13" s="60">
        <f aca="true" t="shared" si="24" ref="AU13:AU58">IF(ISTEXT(AA13),0,AK13*AA13)</f>
        <v>0</v>
      </c>
      <c r="AV13" s="61">
        <f aca="true" t="shared" si="25" ref="AV13:AV58">AK13*AB13</f>
        <v>0</v>
      </c>
      <c r="AW13" s="62">
        <f t="shared" si="17"/>
        <v>0</v>
      </c>
      <c r="AX13" s="60">
        <f>IF(ISTEXT(AC13),0,AK13*AC13)</f>
        <v>0</v>
      </c>
      <c r="AY13" s="61">
        <f aca="true" t="shared" si="26" ref="AY13:AY58">AK13*AD13</f>
        <v>0</v>
      </c>
      <c r="AZ13" s="200">
        <f t="shared" si="18"/>
        <v>0</v>
      </c>
      <c r="BE13" s="226"/>
      <c r="BF13" s="226"/>
      <c r="BG13" s="226"/>
      <c r="BH13" s="226"/>
      <c r="BI13" s="231" t="s">
        <v>226</v>
      </c>
      <c r="BJ13" s="226"/>
      <c r="BK13" s="231" t="s">
        <v>227</v>
      </c>
      <c r="BL13" s="226"/>
      <c r="BM13" s="231" t="s">
        <v>228</v>
      </c>
      <c r="BN13" s="226"/>
      <c r="BO13" s="231" t="s">
        <v>229</v>
      </c>
      <c r="BP13" s="227"/>
      <c r="BQ13" s="231" t="s">
        <v>230</v>
      </c>
      <c r="BR13" s="227"/>
      <c r="BS13" s="227"/>
      <c r="BT13" s="227"/>
      <c r="BU13" s="227"/>
    </row>
    <row r="14" spans="1:73" ht="20.25" customHeight="1">
      <c r="A14" s="56"/>
      <c r="B14" s="57"/>
      <c r="C14" s="24" t="s">
        <v>26</v>
      </c>
      <c r="D14" s="52" t="s">
        <v>22</v>
      </c>
      <c r="E14" s="59">
        <v>1</v>
      </c>
      <c r="F14" s="47">
        <v>0.2</v>
      </c>
      <c r="G14" s="48">
        <f t="shared" si="0"/>
        <v>0.023937761819269897</v>
      </c>
      <c r="H14" s="25"/>
      <c r="I14" s="48">
        <f t="shared" si="1"/>
        <v>0</v>
      </c>
      <c r="J14" s="25"/>
      <c r="K14" s="48">
        <f t="shared" si="1"/>
        <v>0</v>
      </c>
      <c r="L14" s="25"/>
      <c r="M14" s="48">
        <f t="shared" si="2"/>
        <v>0</v>
      </c>
      <c r="N14" s="25"/>
      <c r="O14" s="149">
        <f t="shared" si="3"/>
        <v>0</v>
      </c>
      <c r="Q14" s="49"/>
      <c r="R14" s="50"/>
      <c r="S14" s="63" t="str">
        <f t="shared" si="4"/>
        <v>lard de poitrine</v>
      </c>
      <c r="T14" s="58" t="str">
        <f t="shared" si="5"/>
        <v>Kg</v>
      </c>
      <c r="U14" s="64">
        <f aca="true" t="shared" si="27" ref="U14:U58">IF(ISTEXT(F14),F14,(F14/F$8)*U$7)</f>
        <v>1.6666666666666667</v>
      </c>
      <c r="V14" s="54">
        <f t="shared" si="6"/>
        <v>1.25</v>
      </c>
      <c r="W14" s="64">
        <f aca="true" t="shared" si="28" ref="W14:W58">IF(ISTEXT(H14),H14,(H14/H$8)*W$7)</f>
        <v>0</v>
      </c>
      <c r="X14" s="54">
        <f t="shared" si="7"/>
        <v>0</v>
      </c>
      <c r="Y14" s="64">
        <f aca="true" t="shared" si="29" ref="Y14:Y58">IF(ISTEXT(J14),J14,(J14/J$8)*Y$7)</f>
        <v>0</v>
      </c>
      <c r="Z14" s="54">
        <f t="shared" si="8"/>
        <v>0</v>
      </c>
      <c r="AA14" s="53">
        <f aca="true" t="shared" si="30" ref="AA14:AA58">IF(ISTEXT(L14),L14,(L14/L$8)*AA$7)</f>
        <v>0</v>
      </c>
      <c r="AB14" s="54">
        <f t="shared" si="9"/>
        <v>0</v>
      </c>
      <c r="AC14" s="53">
        <f aca="true" t="shared" si="31" ref="AC14:AC58">IF(ISTEXT(N14),N14,(N14/N$8)*AC$7)</f>
        <v>0</v>
      </c>
      <c r="AD14" s="55">
        <f t="shared" si="10"/>
        <v>0</v>
      </c>
      <c r="AE14" s="509"/>
      <c r="AG14" s="56"/>
      <c r="AH14" s="57"/>
      <c r="AI14" s="63" t="str">
        <f t="shared" si="11"/>
        <v>lard de poitrine</v>
      </c>
      <c r="AJ14" s="58" t="str">
        <f t="shared" si="11"/>
        <v>Kg</v>
      </c>
      <c r="AK14" s="187">
        <f t="shared" si="12"/>
        <v>1</v>
      </c>
      <c r="AL14" s="60">
        <f t="shared" si="22"/>
        <v>1.6666666666666667</v>
      </c>
      <c r="AM14" s="61">
        <f t="shared" si="23"/>
        <v>1.25</v>
      </c>
      <c r="AN14" s="62">
        <f t="shared" si="13"/>
        <v>0.006931207762952695</v>
      </c>
      <c r="AO14" s="60">
        <f t="shared" si="14"/>
        <v>0</v>
      </c>
      <c r="AP14" s="61">
        <f t="shared" si="19"/>
        <v>0</v>
      </c>
      <c r="AQ14" s="62">
        <f t="shared" si="15"/>
        <v>0</v>
      </c>
      <c r="AR14" s="60">
        <f t="shared" si="20"/>
        <v>0</v>
      </c>
      <c r="AS14" s="61">
        <f t="shared" si="21"/>
        <v>0</v>
      </c>
      <c r="AT14" s="62">
        <f t="shared" si="16"/>
        <v>0</v>
      </c>
      <c r="AU14" s="60">
        <f t="shared" si="24"/>
        <v>0</v>
      </c>
      <c r="AV14" s="61">
        <f t="shared" si="25"/>
        <v>0</v>
      </c>
      <c r="AW14" s="62">
        <f t="shared" si="17"/>
        <v>0</v>
      </c>
      <c r="AX14" s="60">
        <f aca="true" t="shared" si="32" ref="AX14:AX58">IF(ISTEXT(AC14),0,AK14*AC14)</f>
        <v>0</v>
      </c>
      <c r="AY14" s="61">
        <f t="shared" si="26"/>
        <v>0</v>
      </c>
      <c r="AZ14" s="200">
        <f t="shared" si="18"/>
        <v>0</v>
      </c>
      <c r="BE14" s="226"/>
      <c r="BF14" s="226"/>
      <c r="BG14" s="226"/>
      <c r="BH14" s="226"/>
      <c r="BI14" s="526" t="s">
        <v>6</v>
      </c>
      <c r="BJ14" s="527"/>
      <c r="BK14" s="528" t="s">
        <v>7</v>
      </c>
      <c r="BL14" s="527"/>
      <c r="BM14" s="528" t="s">
        <v>8</v>
      </c>
      <c r="BN14" s="527"/>
      <c r="BO14" s="528" t="s">
        <v>9</v>
      </c>
      <c r="BP14" s="527"/>
      <c r="BQ14" s="528" t="s">
        <v>10</v>
      </c>
      <c r="BR14" s="537"/>
      <c r="BS14" s="227"/>
      <c r="BT14" s="226"/>
      <c r="BU14" s="226"/>
    </row>
    <row r="15" spans="1:73" ht="23.25">
      <c r="A15" s="56"/>
      <c r="B15" s="57"/>
      <c r="C15" s="24" t="s">
        <v>27</v>
      </c>
      <c r="D15" s="52" t="s">
        <v>22</v>
      </c>
      <c r="E15" s="59">
        <v>1</v>
      </c>
      <c r="F15" s="47">
        <v>0.2</v>
      </c>
      <c r="G15" s="48">
        <f t="shared" si="0"/>
        <v>0.023937761819269897</v>
      </c>
      <c r="H15" s="25"/>
      <c r="I15" s="48">
        <f t="shared" si="1"/>
        <v>0</v>
      </c>
      <c r="J15" s="25"/>
      <c r="K15" s="48">
        <f t="shared" si="1"/>
        <v>0</v>
      </c>
      <c r="L15" s="25"/>
      <c r="M15" s="48">
        <f t="shared" si="2"/>
        <v>0</v>
      </c>
      <c r="N15" s="25"/>
      <c r="O15" s="149">
        <f t="shared" si="3"/>
        <v>0</v>
      </c>
      <c r="Q15" s="49"/>
      <c r="R15" s="50"/>
      <c r="S15" s="63" t="str">
        <f t="shared" si="4"/>
        <v>lard à piquer</v>
      </c>
      <c r="T15" s="58" t="str">
        <f t="shared" si="5"/>
        <v>Kg</v>
      </c>
      <c r="U15" s="64">
        <f t="shared" si="27"/>
        <v>1.6666666666666667</v>
      </c>
      <c r="V15" s="54">
        <f t="shared" si="6"/>
        <v>1.25</v>
      </c>
      <c r="W15" s="53">
        <f t="shared" si="28"/>
        <v>0</v>
      </c>
      <c r="X15" s="54">
        <f t="shared" si="7"/>
        <v>0</v>
      </c>
      <c r="Y15" s="53">
        <f t="shared" si="29"/>
        <v>0</v>
      </c>
      <c r="Z15" s="54">
        <f t="shared" si="8"/>
        <v>0</v>
      </c>
      <c r="AA15" s="53">
        <f t="shared" si="30"/>
        <v>0</v>
      </c>
      <c r="AB15" s="54">
        <f t="shared" si="9"/>
        <v>0</v>
      </c>
      <c r="AC15" s="53">
        <f t="shared" si="31"/>
        <v>0</v>
      </c>
      <c r="AD15" s="55">
        <f t="shared" si="10"/>
        <v>0</v>
      </c>
      <c r="AE15" s="509"/>
      <c r="AG15" s="56"/>
      <c r="AH15" s="57"/>
      <c r="AI15" s="63" t="str">
        <f t="shared" si="11"/>
        <v>lard à piquer</v>
      </c>
      <c r="AJ15" s="58" t="str">
        <f t="shared" si="11"/>
        <v>Kg</v>
      </c>
      <c r="AK15" s="187">
        <f t="shared" si="12"/>
        <v>1</v>
      </c>
      <c r="AL15" s="60">
        <f t="shared" si="22"/>
        <v>1.6666666666666667</v>
      </c>
      <c r="AM15" s="61">
        <f t="shared" si="23"/>
        <v>1.25</v>
      </c>
      <c r="AN15" s="62">
        <f t="shared" si="13"/>
        <v>0.006931207762952695</v>
      </c>
      <c r="AO15" s="60">
        <f aca="true" t="shared" si="33" ref="AO15:AO58">IF(ISTEXT(W15),0,AK15*W15)</f>
        <v>0</v>
      </c>
      <c r="AP15" s="61">
        <f t="shared" si="19"/>
        <v>0</v>
      </c>
      <c r="AQ15" s="62">
        <f t="shared" si="15"/>
        <v>0</v>
      </c>
      <c r="AR15" s="60">
        <f t="shared" si="20"/>
        <v>0</v>
      </c>
      <c r="AS15" s="61">
        <f t="shared" si="21"/>
        <v>0</v>
      </c>
      <c r="AT15" s="62">
        <f t="shared" si="16"/>
        <v>0</v>
      </c>
      <c r="AU15" s="60">
        <f t="shared" si="24"/>
        <v>0</v>
      </c>
      <c r="AV15" s="61">
        <f t="shared" si="25"/>
        <v>0</v>
      </c>
      <c r="AW15" s="62">
        <f t="shared" si="17"/>
        <v>0</v>
      </c>
      <c r="AX15" s="60">
        <f t="shared" si="32"/>
        <v>0</v>
      </c>
      <c r="AY15" s="61">
        <f t="shared" si="26"/>
        <v>0</v>
      </c>
      <c r="AZ15" s="200">
        <f t="shared" si="18"/>
        <v>0</v>
      </c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7"/>
      <c r="BQ15" s="227"/>
      <c r="BR15" s="227"/>
      <c r="BS15" s="227"/>
      <c r="BT15" s="227"/>
      <c r="BU15" s="227"/>
    </row>
    <row r="16" spans="1:73" ht="24" thickBot="1">
      <c r="A16" s="56"/>
      <c r="B16" s="57"/>
      <c r="C16" s="24" t="s">
        <v>28</v>
      </c>
      <c r="D16" s="52" t="s">
        <v>29</v>
      </c>
      <c r="E16" s="59">
        <v>4</v>
      </c>
      <c r="F16" s="47">
        <v>0.1</v>
      </c>
      <c r="G16" s="48">
        <f t="shared" si="0"/>
        <v>0.011968880909634948</v>
      </c>
      <c r="H16" s="25"/>
      <c r="I16" s="48">
        <f t="shared" si="1"/>
        <v>0</v>
      </c>
      <c r="J16" s="25"/>
      <c r="K16" s="48">
        <f t="shared" si="1"/>
        <v>0</v>
      </c>
      <c r="L16" s="25"/>
      <c r="M16" s="48">
        <f t="shared" si="2"/>
        <v>0</v>
      </c>
      <c r="N16" s="25"/>
      <c r="O16" s="149">
        <f t="shared" si="3"/>
        <v>0</v>
      </c>
      <c r="Q16" s="49"/>
      <c r="R16" s="50"/>
      <c r="S16" s="63" t="str">
        <f t="shared" si="4"/>
        <v>morceau de carré de couenne</v>
      </c>
      <c r="T16" s="58" t="str">
        <f t="shared" si="5"/>
        <v>Mx</v>
      </c>
      <c r="U16" s="64">
        <f t="shared" si="27"/>
        <v>0.8333333333333334</v>
      </c>
      <c r="V16" s="54">
        <f t="shared" si="6"/>
        <v>0.625</v>
      </c>
      <c r="W16" s="53">
        <f t="shared" si="28"/>
        <v>0</v>
      </c>
      <c r="X16" s="54">
        <f t="shared" si="7"/>
        <v>0</v>
      </c>
      <c r="Y16" s="53">
        <f t="shared" si="29"/>
        <v>0</v>
      </c>
      <c r="Z16" s="54">
        <f t="shared" si="8"/>
        <v>0</v>
      </c>
      <c r="AA16" s="53">
        <f t="shared" si="30"/>
        <v>0</v>
      </c>
      <c r="AB16" s="54">
        <f t="shared" si="9"/>
        <v>0</v>
      </c>
      <c r="AC16" s="53">
        <f t="shared" si="31"/>
        <v>0</v>
      </c>
      <c r="AD16" s="55">
        <f t="shared" si="10"/>
        <v>0</v>
      </c>
      <c r="AE16" s="509"/>
      <c r="AG16" s="56"/>
      <c r="AH16" s="57"/>
      <c r="AI16" s="63" t="str">
        <f t="shared" si="11"/>
        <v>morceau de carré de couenne</v>
      </c>
      <c r="AJ16" s="58" t="str">
        <f t="shared" si="11"/>
        <v>Mx</v>
      </c>
      <c r="AK16" s="187">
        <f t="shared" si="12"/>
        <v>4</v>
      </c>
      <c r="AL16" s="60">
        <f t="shared" si="22"/>
        <v>3.3333333333333335</v>
      </c>
      <c r="AM16" s="61">
        <f t="shared" si="23"/>
        <v>2.5</v>
      </c>
      <c r="AN16" s="62">
        <f t="shared" si="13"/>
        <v>0.01386241552590539</v>
      </c>
      <c r="AO16" s="60">
        <f t="shared" si="33"/>
        <v>0</v>
      </c>
      <c r="AP16" s="61">
        <f t="shared" si="19"/>
        <v>0</v>
      </c>
      <c r="AQ16" s="62">
        <f t="shared" si="15"/>
        <v>0</v>
      </c>
      <c r="AR16" s="60">
        <f t="shared" si="20"/>
        <v>0</v>
      </c>
      <c r="AS16" s="61">
        <f t="shared" si="21"/>
        <v>0</v>
      </c>
      <c r="AT16" s="62">
        <f t="shared" si="16"/>
        <v>0</v>
      </c>
      <c r="AU16" s="60">
        <f t="shared" si="24"/>
        <v>0</v>
      </c>
      <c r="AV16" s="61">
        <f t="shared" si="25"/>
        <v>0</v>
      </c>
      <c r="AW16" s="62">
        <f t="shared" si="17"/>
        <v>0</v>
      </c>
      <c r="AX16" s="60">
        <f t="shared" si="32"/>
        <v>0</v>
      </c>
      <c r="AY16" s="61">
        <f t="shared" si="26"/>
        <v>0</v>
      </c>
      <c r="AZ16" s="200">
        <f t="shared" si="18"/>
        <v>0</v>
      </c>
      <c r="BE16" s="238"/>
      <c r="BF16" s="538" t="s">
        <v>201</v>
      </c>
      <c r="BG16" s="538"/>
      <c r="BH16" s="539"/>
      <c r="BI16" s="226"/>
      <c r="BJ16" s="226"/>
      <c r="BK16" s="226"/>
      <c r="BL16" s="226"/>
      <c r="BM16" s="226"/>
      <c r="BN16" s="226"/>
      <c r="BO16" s="226"/>
      <c r="BP16" s="227"/>
      <c r="BQ16" s="227"/>
      <c r="BR16" s="227"/>
      <c r="BS16" s="227"/>
      <c r="BT16" s="227"/>
      <c r="BU16" s="227"/>
    </row>
    <row r="17" spans="1:75" s="1" customFormat="1" ht="23.25">
      <c r="A17" s="56"/>
      <c r="B17" s="57"/>
      <c r="C17" s="24" t="s">
        <v>30</v>
      </c>
      <c r="D17" s="52" t="s">
        <v>22</v>
      </c>
      <c r="E17" s="59">
        <v>1</v>
      </c>
      <c r="F17" s="47"/>
      <c r="G17" s="48">
        <f t="shared" si="0"/>
        <v>0</v>
      </c>
      <c r="H17" s="25">
        <v>0.12</v>
      </c>
      <c r="I17" s="48">
        <f t="shared" si="1"/>
        <v>0.04203152364273206</v>
      </c>
      <c r="J17" s="25"/>
      <c r="K17" s="48">
        <f t="shared" si="1"/>
        <v>0</v>
      </c>
      <c r="L17" s="25"/>
      <c r="M17" s="48">
        <f t="shared" si="2"/>
        <v>0</v>
      </c>
      <c r="N17" s="25"/>
      <c r="O17" s="149">
        <f t="shared" si="3"/>
        <v>0</v>
      </c>
      <c r="Q17" s="49"/>
      <c r="R17" s="50"/>
      <c r="S17" s="63" t="str">
        <f t="shared" si="4"/>
        <v>lard demi-sel</v>
      </c>
      <c r="T17" s="58" t="str">
        <f t="shared" si="5"/>
        <v>Kg</v>
      </c>
      <c r="U17" s="53">
        <f t="shared" si="27"/>
        <v>0</v>
      </c>
      <c r="V17" s="54">
        <f t="shared" si="6"/>
        <v>0</v>
      </c>
      <c r="W17" s="53">
        <f t="shared" si="28"/>
        <v>1.2</v>
      </c>
      <c r="X17" s="54">
        <f t="shared" si="7"/>
        <v>0.8571428571428572</v>
      </c>
      <c r="Y17" s="53">
        <f t="shared" si="29"/>
        <v>0</v>
      </c>
      <c r="Z17" s="54">
        <f t="shared" si="8"/>
        <v>0</v>
      </c>
      <c r="AA17" s="53">
        <f t="shared" si="30"/>
        <v>0</v>
      </c>
      <c r="AB17" s="54">
        <f t="shared" si="9"/>
        <v>0</v>
      </c>
      <c r="AC17" s="53">
        <f t="shared" si="31"/>
        <v>0</v>
      </c>
      <c r="AD17" s="55">
        <f t="shared" si="10"/>
        <v>0</v>
      </c>
      <c r="AE17" s="509"/>
      <c r="AG17" s="56"/>
      <c r="AH17" s="57"/>
      <c r="AI17" s="63" t="str">
        <f t="shared" si="11"/>
        <v>lard demi-sel</v>
      </c>
      <c r="AJ17" s="58" t="str">
        <f t="shared" si="11"/>
        <v>Kg</v>
      </c>
      <c r="AK17" s="187">
        <f t="shared" si="12"/>
        <v>1</v>
      </c>
      <c r="AL17" s="60">
        <f t="shared" si="22"/>
        <v>0</v>
      </c>
      <c r="AM17" s="61">
        <f t="shared" si="23"/>
        <v>0</v>
      </c>
      <c r="AN17" s="62">
        <f t="shared" si="13"/>
        <v>0</v>
      </c>
      <c r="AO17" s="60">
        <f t="shared" si="33"/>
        <v>1.2</v>
      </c>
      <c r="AP17" s="61">
        <f t="shared" si="19"/>
        <v>0.8571428571428572</v>
      </c>
      <c r="AQ17" s="62">
        <f t="shared" si="15"/>
        <v>0.006573541495480689</v>
      </c>
      <c r="AR17" s="60">
        <f t="shared" si="20"/>
        <v>0</v>
      </c>
      <c r="AS17" s="61">
        <f t="shared" si="21"/>
        <v>0</v>
      </c>
      <c r="AT17" s="62">
        <f t="shared" si="16"/>
        <v>0</v>
      </c>
      <c r="AU17" s="60">
        <f t="shared" si="24"/>
        <v>0</v>
      </c>
      <c r="AV17" s="61">
        <f t="shared" si="25"/>
        <v>0</v>
      </c>
      <c r="AW17" s="62">
        <f t="shared" si="17"/>
        <v>0</v>
      </c>
      <c r="AX17" s="60">
        <f t="shared" si="32"/>
        <v>0</v>
      </c>
      <c r="AY17" s="61">
        <f t="shared" si="26"/>
        <v>0</v>
      </c>
      <c r="AZ17" s="200">
        <f t="shared" si="18"/>
        <v>0</v>
      </c>
      <c r="BB17"/>
      <c r="BC17" s="3"/>
      <c r="BD17" s="3"/>
      <c r="BE17" s="199" t="s">
        <v>200</v>
      </c>
      <c r="BF17" s="239" t="s">
        <v>21</v>
      </c>
      <c r="BG17" s="163" t="s">
        <v>200</v>
      </c>
      <c r="BH17" s="240" t="s">
        <v>200</v>
      </c>
      <c r="BI17" s="241">
        <v>1.6</v>
      </c>
      <c r="BJ17" s="242">
        <v>10</v>
      </c>
      <c r="BK17" s="243">
        <v>1.4</v>
      </c>
      <c r="BL17" s="242">
        <v>10</v>
      </c>
      <c r="BM17" s="243">
        <v>18</v>
      </c>
      <c r="BN17" s="242">
        <v>10</v>
      </c>
      <c r="BO17" s="243">
        <v>18</v>
      </c>
      <c r="BP17" s="242">
        <v>10</v>
      </c>
      <c r="BQ17" s="243">
        <v>2.7</v>
      </c>
      <c r="BR17" s="244">
        <v>10</v>
      </c>
      <c r="BS17" s="227"/>
      <c r="BT17" s="227"/>
      <c r="BU17" s="227"/>
      <c r="BV17"/>
      <c r="BW17"/>
    </row>
    <row r="18" spans="1:75" s="1" customFormat="1" ht="24" thickBot="1">
      <c r="A18" s="56"/>
      <c r="B18" s="57"/>
      <c r="C18" s="24" t="s">
        <v>31</v>
      </c>
      <c r="D18" s="52" t="s">
        <v>22</v>
      </c>
      <c r="E18" s="59">
        <v>1</v>
      </c>
      <c r="F18" s="47"/>
      <c r="G18" s="48">
        <f t="shared" si="0"/>
        <v>0</v>
      </c>
      <c r="H18" s="25"/>
      <c r="I18" s="48">
        <f t="shared" si="1"/>
        <v>0</v>
      </c>
      <c r="J18" s="25"/>
      <c r="K18" s="48">
        <f t="shared" si="1"/>
        <v>0</v>
      </c>
      <c r="L18" s="25"/>
      <c r="M18" s="48">
        <f t="shared" si="2"/>
        <v>0</v>
      </c>
      <c r="N18" s="25">
        <v>0.08</v>
      </c>
      <c r="O18" s="149">
        <f t="shared" si="3"/>
        <v>0.015223596574690768</v>
      </c>
      <c r="Q18" s="49"/>
      <c r="R18" s="50"/>
      <c r="S18" s="63" t="str">
        <f t="shared" si="4"/>
        <v>lard fumé</v>
      </c>
      <c r="T18" s="58" t="str">
        <f t="shared" si="5"/>
        <v>Kg</v>
      </c>
      <c r="U18" s="53">
        <f t="shared" si="27"/>
        <v>0</v>
      </c>
      <c r="V18" s="54">
        <f t="shared" si="6"/>
        <v>0</v>
      </c>
      <c r="W18" s="53">
        <f t="shared" si="28"/>
        <v>0</v>
      </c>
      <c r="X18" s="54">
        <f t="shared" si="7"/>
        <v>0</v>
      </c>
      <c r="Y18" s="53">
        <f t="shared" si="29"/>
        <v>0</v>
      </c>
      <c r="Z18" s="54">
        <f t="shared" si="8"/>
        <v>0</v>
      </c>
      <c r="AA18" s="53">
        <f t="shared" si="30"/>
        <v>0</v>
      </c>
      <c r="AB18" s="54">
        <f t="shared" si="9"/>
        <v>0</v>
      </c>
      <c r="AC18" s="53">
        <f t="shared" si="31"/>
        <v>0.5333333333333333</v>
      </c>
      <c r="AD18" s="55">
        <f t="shared" si="10"/>
        <v>0.2962962962962963</v>
      </c>
      <c r="AE18" s="509"/>
      <c r="AG18" s="56"/>
      <c r="AH18" s="57"/>
      <c r="AI18" s="63" t="str">
        <f t="shared" si="11"/>
        <v>lard fumé</v>
      </c>
      <c r="AJ18" s="58" t="str">
        <f t="shared" si="11"/>
        <v>Kg</v>
      </c>
      <c r="AK18" s="187">
        <f t="shared" si="12"/>
        <v>1</v>
      </c>
      <c r="AL18" s="60">
        <f t="shared" si="22"/>
        <v>0</v>
      </c>
      <c r="AM18" s="61">
        <f t="shared" si="23"/>
        <v>0</v>
      </c>
      <c r="AN18" s="62">
        <f t="shared" si="13"/>
        <v>0</v>
      </c>
      <c r="AO18" s="60">
        <f t="shared" si="33"/>
        <v>0</v>
      </c>
      <c r="AP18" s="61">
        <f t="shared" si="19"/>
        <v>0</v>
      </c>
      <c r="AQ18" s="62">
        <f t="shared" si="15"/>
        <v>0</v>
      </c>
      <c r="AR18" s="60">
        <f t="shared" si="20"/>
        <v>0</v>
      </c>
      <c r="AS18" s="61">
        <f t="shared" si="21"/>
        <v>0</v>
      </c>
      <c r="AT18" s="62">
        <f t="shared" si="16"/>
        <v>0</v>
      </c>
      <c r="AU18" s="60">
        <f t="shared" si="24"/>
        <v>0</v>
      </c>
      <c r="AV18" s="61">
        <f t="shared" si="25"/>
        <v>0</v>
      </c>
      <c r="AW18" s="62">
        <f t="shared" si="17"/>
        <v>0</v>
      </c>
      <c r="AX18" s="60">
        <f t="shared" si="32"/>
        <v>0.5333333333333333</v>
      </c>
      <c r="AY18" s="61">
        <f t="shared" si="26"/>
        <v>0.2962962962962963</v>
      </c>
      <c r="AZ18" s="200">
        <f t="shared" si="18"/>
        <v>0.0024802356223841263</v>
      </c>
      <c r="BB18"/>
      <c r="BC18" s="3"/>
      <c r="BD18" s="3"/>
      <c r="BE18" s="226"/>
      <c r="BF18" s="245" t="s">
        <v>291</v>
      </c>
      <c r="BG18" s="226"/>
      <c r="BH18" s="226"/>
      <c r="BI18" s="226"/>
      <c r="BJ18" s="226"/>
      <c r="BK18" s="226"/>
      <c r="BL18" s="226"/>
      <c r="BM18" s="226"/>
      <c r="BN18" s="226"/>
      <c r="BO18" s="226"/>
      <c r="BP18" s="227"/>
      <c r="BQ18" s="227"/>
      <c r="BR18" s="227"/>
      <c r="BS18" s="227"/>
      <c r="BT18" s="227"/>
      <c r="BU18" s="227"/>
      <c r="BV18" s="210"/>
      <c r="BW18" s="210"/>
    </row>
    <row r="19" spans="1:75" s="1" customFormat="1" ht="20.25" customHeight="1">
      <c r="A19" s="56"/>
      <c r="B19" s="57"/>
      <c r="C19" s="65" t="s">
        <v>32</v>
      </c>
      <c r="D19" s="52"/>
      <c r="E19" s="59"/>
      <c r="F19" s="47"/>
      <c r="G19" s="48">
        <f t="shared" si="0"/>
        <v>0</v>
      </c>
      <c r="H19" s="25"/>
      <c r="I19" s="48">
        <f t="shared" si="1"/>
        <v>0</v>
      </c>
      <c r="J19" s="25"/>
      <c r="K19" s="48">
        <f t="shared" si="1"/>
        <v>0</v>
      </c>
      <c r="L19" s="25"/>
      <c r="M19" s="48">
        <f t="shared" si="2"/>
        <v>0</v>
      </c>
      <c r="N19" s="25"/>
      <c r="O19" s="149">
        <f t="shared" si="3"/>
        <v>0</v>
      </c>
      <c r="Q19" s="49"/>
      <c r="R19" s="50"/>
      <c r="S19" s="66" t="str">
        <f t="shared" si="4"/>
        <v>FACULTATIF</v>
      </c>
      <c r="T19" s="58">
        <f t="shared" si="5"/>
        <v>0</v>
      </c>
      <c r="U19" s="53">
        <f t="shared" si="27"/>
        <v>0</v>
      </c>
      <c r="V19" s="54">
        <f t="shared" si="6"/>
        <v>0</v>
      </c>
      <c r="W19" s="53">
        <f t="shared" si="28"/>
        <v>0</v>
      </c>
      <c r="X19" s="54">
        <f t="shared" si="7"/>
        <v>0</v>
      </c>
      <c r="Y19" s="53">
        <f t="shared" si="29"/>
        <v>0</v>
      </c>
      <c r="Z19" s="54">
        <f t="shared" si="8"/>
        <v>0</v>
      </c>
      <c r="AA19" s="53">
        <f t="shared" si="30"/>
        <v>0</v>
      </c>
      <c r="AB19" s="54">
        <f t="shared" si="9"/>
        <v>0</v>
      </c>
      <c r="AC19" s="53">
        <f t="shared" si="31"/>
        <v>0</v>
      </c>
      <c r="AD19" s="55">
        <f t="shared" si="10"/>
        <v>0</v>
      </c>
      <c r="AE19" s="509"/>
      <c r="AG19" s="56"/>
      <c r="AH19" s="57"/>
      <c r="AI19" s="66" t="str">
        <f t="shared" si="11"/>
        <v>FACULTATIF</v>
      </c>
      <c r="AJ19" s="58">
        <f t="shared" si="11"/>
        <v>0</v>
      </c>
      <c r="AK19" s="187">
        <f t="shared" si="12"/>
        <v>0</v>
      </c>
      <c r="AL19" s="60">
        <f t="shared" si="22"/>
        <v>0</v>
      </c>
      <c r="AM19" s="61">
        <f t="shared" si="23"/>
        <v>0</v>
      </c>
      <c r="AN19" s="62">
        <f t="shared" si="13"/>
        <v>0</v>
      </c>
      <c r="AO19" s="60">
        <f t="shared" si="33"/>
        <v>0</v>
      </c>
      <c r="AP19" s="61">
        <f t="shared" si="19"/>
        <v>0</v>
      </c>
      <c r="AQ19" s="62">
        <f t="shared" si="15"/>
        <v>0</v>
      </c>
      <c r="AR19" s="60">
        <f t="shared" si="20"/>
        <v>0</v>
      </c>
      <c r="AS19" s="61">
        <f t="shared" si="21"/>
        <v>0</v>
      </c>
      <c r="AT19" s="62">
        <f t="shared" si="16"/>
        <v>0</v>
      </c>
      <c r="AU19" s="60">
        <f t="shared" si="24"/>
        <v>0</v>
      </c>
      <c r="AV19" s="61">
        <f t="shared" si="25"/>
        <v>0</v>
      </c>
      <c r="AW19" s="62">
        <f t="shared" si="17"/>
        <v>0</v>
      </c>
      <c r="AX19" s="60">
        <f t="shared" si="32"/>
        <v>0</v>
      </c>
      <c r="AY19" s="61">
        <f t="shared" si="26"/>
        <v>0</v>
      </c>
      <c r="AZ19" s="200">
        <f t="shared" si="18"/>
        <v>0</v>
      </c>
      <c r="BB19"/>
      <c r="BC19" s="3"/>
      <c r="BD19" s="3"/>
      <c r="BE19" s="226"/>
      <c r="BF19" s="226"/>
      <c r="BG19" s="226"/>
      <c r="BH19" s="247" t="s">
        <v>269</v>
      </c>
      <c r="BI19" s="540" t="s">
        <v>234</v>
      </c>
      <c r="BJ19" s="541" t="s">
        <v>293</v>
      </c>
      <c r="BK19" s="540" t="s">
        <v>235</v>
      </c>
      <c r="BL19" s="541" t="s">
        <v>294</v>
      </c>
      <c r="BM19" s="540" t="s">
        <v>236</v>
      </c>
      <c r="BN19" s="541" t="s">
        <v>295</v>
      </c>
      <c r="BO19" s="540" t="s">
        <v>237</v>
      </c>
      <c r="BP19" s="541" t="s">
        <v>296</v>
      </c>
      <c r="BQ19" s="540" t="s">
        <v>238</v>
      </c>
      <c r="BR19" s="541" t="s">
        <v>297</v>
      </c>
      <c r="BS19" s="246"/>
      <c r="BT19" s="227"/>
      <c r="BU19" s="227"/>
      <c r="BV19"/>
      <c r="BW19"/>
    </row>
    <row r="20" spans="1:75" s="1" customFormat="1" ht="23.25">
      <c r="A20" s="56"/>
      <c r="B20" s="57"/>
      <c r="C20" s="24" t="s">
        <v>33</v>
      </c>
      <c r="D20" s="52" t="s">
        <v>22</v>
      </c>
      <c r="E20" s="59">
        <v>1</v>
      </c>
      <c r="F20" s="47">
        <v>0.45</v>
      </c>
      <c r="G20" s="48">
        <f t="shared" si="0"/>
        <v>0.05385996409335727</v>
      </c>
      <c r="H20" s="25"/>
      <c r="I20" s="48">
        <f t="shared" si="1"/>
        <v>0</v>
      </c>
      <c r="J20" s="25"/>
      <c r="K20" s="48">
        <f t="shared" si="1"/>
        <v>0</v>
      </c>
      <c r="L20" s="25"/>
      <c r="M20" s="48">
        <f t="shared" si="2"/>
        <v>0</v>
      </c>
      <c r="N20" s="25"/>
      <c r="O20" s="149">
        <f t="shared" si="3"/>
        <v>0</v>
      </c>
      <c r="Q20" s="49"/>
      <c r="R20" s="50"/>
      <c r="S20" s="63" t="str">
        <f t="shared" si="4"/>
        <v>pied de veau (1 pied 450g)</v>
      </c>
      <c r="T20" s="58" t="str">
        <f t="shared" si="5"/>
        <v>Kg</v>
      </c>
      <c r="U20" s="53">
        <f t="shared" si="27"/>
        <v>3.75</v>
      </c>
      <c r="V20" s="54">
        <f t="shared" si="6"/>
        <v>2.8125</v>
      </c>
      <c r="W20" s="53">
        <f t="shared" si="28"/>
        <v>0</v>
      </c>
      <c r="X20" s="54">
        <f t="shared" si="7"/>
        <v>0</v>
      </c>
      <c r="Y20" s="53">
        <f t="shared" si="29"/>
        <v>0</v>
      </c>
      <c r="Z20" s="54">
        <f t="shared" si="8"/>
        <v>0</v>
      </c>
      <c r="AA20" s="53">
        <f t="shared" si="30"/>
        <v>0</v>
      </c>
      <c r="AB20" s="54">
        <f t="shared" si="9"/>
        <v>0</v>
      </c>
      <c r="AC20" s="53">
        <f t="shared" si="31"/>
        <v>0</v>
      </c>
      <c r="AD20" s="55">
        <f t="shared" si="10"/>
        <v>0</v>
      </c>
      <c r="AE20" s="509"/>
      <c r="AG20" s="56"/>
      <c r="AH20" s="57"/>
      <c r="AI20" s="63" t="str">
        <f t="shared" si="11"/>
        <v>pied de veau (1 pied 450g)</v>
      </c>
      <c r="AJ20" s="58" t="str">
        <f t="shared" si="11"/>
        <v>Kg</v>
      </c>
      <c r="AK20" s="187">
        <f t="shared" si="12"/>
        <v>1</v>
      </c>
      <c r="AL20" s="60">
        <f t="shared" si="22"/>
        <v>3.75</v>
      </c>
      <c r="AM20" s="61">
        <f t="shared" si="23"/>
        <v>2.8125</v>
      </c>
      <c r="AN20" s="62">
        <f t="shared" si="13"/>
        <v>0.015595217466643562</v>
      </c>
      <c r="AO20" s="60">
        <f t="shared" si="33"/>
        <v>0</v>
      </c>
      <c r="AP20" s="61">
        <f t="shared" si="19"/>
        <v>0</v>
      </c>
      <c r="AQ20" s="62">
        <f t="shared" si="15"/>
        <v>0</v>
      </c>
      <c r="AR20" s="60">
        <f t="shared" si="20"/>
        <v>0</v>
      </c>
      <c r="AS20" s="61">
        <f t="shared" si="21"/>
        <v>0</v>
      </c>
      <c r="AT20" s="62">
        <f t="shared" si="16"/>
        <v>0</v>
      </c>
      <c r="AU20" s="60">
        <f t="shared" si="24"/>
        <v>0</v>
      </c>
      <c r="AV20" s="61">
        <f t="shared" si="25"/>
        <v>0</v>
      </c>
      <c r="AW20" s="62">
        <f t="shared" si="17"/>
        <v>0</v>
      </c>
      <c r="AX20" s="60">
        <f t="shared" si="32"/>
        <v>0</v>
      </c>
      <c r="AY20" s="61">
        <f t="shared" si="26"/>
        <v>0</v>
      </c>
      <c r="AZ20" s="200">
        <f t="shared" si="18"/>
        <v>0</v>
      </c>
      <c r="BB20"/>
      <c r="BC20" s="3"/>
      <c r="BD20" s="3"/>
      <c r="BI20" s="540"/>
      <c r="BJ20" s="541"/>
      <c r="BK20" s="540"/>
      <c r="BL20" s="541"/>
      <c r="BM20" s="540"/>
      <c r="BN20" s="541"/>
      <c r="BO20" s="540"/>
      <c r="BP20" s="541"/>
      <c r="BQ20" s="540"/>
      <c r="BR20" s="541"/>
      <c r="BS20" s="227"/>
      <c r="BT20" s="227"/>
      <c r="BU20" s="227"/>
      <c r="BV20"/>
      <c r="BW20"/>
    </row>
    <row r="21" spans="1:75" s="1" customFormat="1" ht="23.25">
      <c r="A21" s="56"/>
      <c r="B21" s="57"/>
      <c r="C21" s="24" t="s">
        <v>34</v>
      </c>
      <c r="D21" s="52" t="s">
        <v>22</v>
      </c>
      <c r="E21" s="59">
        <v>8</v>
      </c>
      <c r="F21" s="47">
        <v>0.6</v>
      </c>
      <c r="G21" s="48">
        <f t="shared" si="0"/>
        <v>0.07181328545780968</v>
      </c>
      <c r="H21" s="25"/>
      <c r="I21" s="48">
        <f t="shared" si="1"/>
        <v>0</v>
      </c>
      <c r="J21" s="25"/>
      <c r="K21" s="48">
        <f t="shared" si="1"/>
        <v>0</v>
      </c>
      <c r="L21" s="25"/>
      <c r="M21" s="48">
        <f t="shared" si="2"/>
        <v>0</v>
      </c>
      <c r="N21" s="25"/>
      <c r="O21" s="149">
        <f t="shared" si="3"/>
        <v>0</v>
      </c>
      <c r="Q21" s="49"/>
      <c r="R21" s="50"/>
      <c r="S21" s="63" t="str">
        <f t="shared" si="4"/>
        <v>jarret de veau (un = 600g)</v>
      </c>
      <c r="T21" s="58" t="str">
        <f t="shared" si="5"/>
        <v>Kg</v>
      </c>
      <c r="U21" s="53">
        <f t="shared" si="27"/>
        <v>5</v>
      </c>
      <c r="V21" s="54">
        <f t="shared" si="6"/>
        <v>3.7499999999999996</v>
      </c>
      <c r="W21" s="53">
        <f t="shared" si="28"/>
        <v>0</v>
      </c>
      <c r="X21" s="54">
        <f t="shared" si="7"/>
        <v>0</v>
      </c>
      <c r="Y21" s="53">
        <f t="shared" si="29"/>
        <v>0</v>
      </c>
      <c r="Z21" s="54">
        <f t="shared" si="8"/>
        <v>0</v>
      </c>
      <c r="AA21" s="53">
        <f t="shared" si="30"/>
        <v>0</v>
      </c>
      <c r="AB21" s="54">
        <f t="shared" si="9"/>
        <v>0</v>
      </c>
      <c r="AC21" s="53">
        <f t="shared" si="31"/>
        <v>0</v>
      </c>
      <c r="AD21" s="55">
        <f t="shared" si="10"/>
        <v>0</v>
      </c>
      <c r="AE21" s="509"/>
      <c r="AG21" s="56"/>
      <c r="AH21" s="57"/>
      <c r="AI21" s="63" t="str">
        <f t="shared" si="11"/>
        <v>jarret de veau (un = 600g)</v>
      </c>
      <c r="AJ21" s="58" t="str">
        <f t="shared" si="11"/>
        <v>Kg</v>
      </c>
      <c r="AK21" s="187">
        <f t="shared" si="12"/>
        <v>8</v>
      </c>
      <c r="AL21" s="60">
        <f t="shared" si="22"/>
        <v>40</v>
      </c>
      <c r="AM21" s="61">
        <f t="shared" si="23"/>
        <v>29.999999999999996</v>
      </c>
      <c r="AN21" s="62">
        <f t="shared" si="13"/>
        <v>0.16634898631086464</v>
      </c>
      <c r="AO21" s="60">
        <f t="shared" si="33"/>
        <v>0</v>
      </c>
      <c r="AP21" s="61">
        <f t="shared" si="19"/>
        <v>0</v>
      </c>
      <c r="AQ21" s="62">
        <f t="shared" si="15"/>
        <v>0</v>
      </c>
      <c r="AR21" s="60">
        <f t="shared" si="20"/>
        <v>0</v>
      </c>
      <c r="AS21" s="61">
        <f t="shared" si="21"/>
        <v>0</v>
      </c>
      <c r="AT21" s="62">
        <f t="shared" si="16"/>
        <v>0</v>
      </c>
      <c r="AU21" s="60">
        <f t="shared" si="24"/>
        <v>0</v>
      </c>
      <c r="AV21" s="61">
        <f t="shared" si="25"/>
        <v>0</v>
      </c>
      <c r="AW21" s="62">
        <f t="shared" si="17"/>
        <v>0</v>
      </c>
      <c r="AX21" s="60">
        <f t="shared" si="32"/>
        <v>0</v>
      </c>
      <c r="AY21" s="61">
        <f t="shared" si="26"/>
        <v>0</v>
      </c>
      <c r="AZ21" s="200">
        <f t="shared" si="18"/>
        <v>0</v>
      </c>
      <c r="BB21"/>
      <c r="BE21" s="226"/>
      <c r="BF21" s="226"/>
      <c r="BG21" s="226"/>
      <c r="BH21" s="226"/>
      <c r="BI21" s="226"/>
      <c r="BJ21" s="248" t="s">
        <v>270</v>
      </c>
      <c r="BK21" s="249"/>
      <c r="BL21" s="250"/>
      <c r="BM21" s="249"/>
      <c r="BN21" s="250"/>
      <c r="BO21" s="249"/>
      <c r="BP21" s="250"/>
      <c r="BQ21" s="249"/>
      <c r="BR21" s="250"/>
      <c r="BS21" s="249"/>
      <c r="BT21" s="227"/>
      <c r="BU21" s="227"/>
      <c r="BV21"/>
      <c r="BW21"/>
    </row>
    <row r="22" spans="1:75" s="1" customFormat="1" ht="23.25">
      <c r="A22" s="56"/>
      <c r="B22" s="57"/>
      <c r="C22" s="24" t="s">
        <v>35</v>
      </c>
      <c r="D22" s="52" t="s">
        <v>22</v>
      </c>
      <c r="E22" s="59">
        <v>1</v>
      </c>
      <c r="F22" s="47">
        <v>0.12</v>
      </c>
      <c r="G22" s="48">
        <f t="shared" si="0"/>
        <v>0.014362657091561938</v>
      </c>
      <c r="H22" s="25"/>
      <c r="I22" s="48">
        <f t="shared" si="1"/>
        <v>0</v>
      </c>
      <c r="J22" s="25"/>
      <c r="K22" s="48">
        <f t="shared" si="1"/>
        <v>0</v>
      </c>
      <c r="L22" s="25"/>
      <c r="M22" s="48">
        <f t="shared" si="2"/>
        <v>0</v>
      </c>
      <c r="N22" s="25"/>
      <c r="O22" s="149">
        <f t="shared" si="3"/>
        <v>0</v>
      </c>
      <c r="Q22" s="49"/>
      <c r="R22" s="50"/>
      <c r="S22" s="63" t="str">
        <f t="shared" si="4"/>
        <v>abatis de poulet</v>
      </c>
      <c r="T22" s="58" t="str">
        <f t="shared" si="5"/>
        <v>Kg</v>
      </c>
      <c r="U22" s="53">
        <f t="shared" si="27"/>
        <v>1</v>
      </c>
      <c r="V22" s="54">
        <f t="shared" si="6"/>
        <v>0.75</v>
      </c>
      <c r="W22" s="53">
        <f t="shared" si="28"/>
        <v>0</v>
      </c>
      <c r="X22" s="54">
        <f t="shared" si="7"/>
        <v>0</v>
      </c>
      <c r="Y22" s="53">
        <f t="shared" si="29"/>
        <v>0</v>
      </c>
      <c r="Z22" s="54">
        <f t="shared" si="8"/>
        <v>0</v>
      </c>
      <c r="AA22" s="53">
        <f t="shared" si="30"/>
        <v>0</v>
      </c>
      <c r="AB22" s="54">
        <f t="shared" si="9"/>
        <v>0</v>
      </c>
      <c r="AC22" s="53">
        <f t="shared" si="31"/>
        <v>0</v>
      </c>
      <c r="AD22" s="55">
        <f t="shared" si="10"/>
        <v>0</v>
      </c>
      <c r="AE22" s="509"/>
      <c r="AG22" s="56"/>
      <c r="AH22" s="57"/>
      <c r="AI22" s="63" t="str">
        <f t="shared" si="11"/>
        <v>abatis de poulet</v>
      </c>
      <c r="AJ22" s="58" t="str">
        <f t="shared" si="11"/>
        <v>Kg</v>
      </c>
      <c r="AK22" s="187">
        <f t="shared" si="12"/>
        <v>1</v>
      </c>
      <c r="AL22" s="60">
        <f t="shared" si="22"/>
        <v>1</v>
      </c>
      <c r="AM22" s="61">
        <f t="shared" si="23"/>
        <v>0.75</v>
      </c>
      <c r="AN22" s="62">
        <f t="shared" si="13"/>
        <v>0.004158724657771617</v>
      </c>
      <c r="AO22" s="60">
        <f t="shared" si="33"/>
        <v>0</v>
      </c>
      <c r="AP22" s="61">
        <f t="shared" si="19"/>
        <v>0</v>
      </c>
      <c r="AQ22" s="62">
        <f t="shared" si="15"/>
        <v>0</v>
      </c>
      <c r="AR22" s="60">
        <f t="shared" si="20"/>
        <v>0</v>
      </c>
      <c r="AS22" s="61">
        <f t="shared" si="21"/>
        <v>0</v>
      </c>
      <c r="AT22" s="62">
        <f t="shared" si="16"/>
        <v>0</v>
      </c>
      <c r="AU22" s="60">
        <f t="shared" si="24"/>
        <v>0</v>
      </c>
      <c r="AV22" s="61">
        <f t="shared" si="25"/>
        <v>0</v>
      </c>
      <c r="AW22" s="62">
        <f t="shared" si="17"/>
        <v>0</v>
      </c>
      <c r="AX22" s="60">
        <f t="shared" si="32"/>
        <v>0</v>
      </c>
      <c r="AY22" s="61">
        <f t="shared" si="26"/>
        <v>0</v>
      </c>
      <c r="AZ22" s="200">
        <f t="shared" si="18"/>
        <v>0</v>
      </c>
      <c r="BB22"/>
      <c r="BE22" s="226"/>
      <c r="BF22" s="226"/>
      <c r="BG22" s="226"/>
      <c r="BH22" s="251" t="s">
        <v>271</v>
      </c>
      <c r="BI22" s="226"/>
      <c r="BJ22" s="226"/>
      <c r="BK22" s="226"/>
      <c r="BL22" s="226"/>
      <c r="BM22" s="226"/>
      <c r="BN22" s="226"/>
      <c r="BO22" s="226"/>
      <c r="BP22" s="227"/>
      <c r="BQ22" s="227"/>
      <c r="BR22" s="227"/>
      <c r="BS22" s="227"/>
      <c r="BT22" s="227"/>
      <c r="BU22" s="227"/>
      <c r="BV22"/>
      <c r="BW22"/>
    </row>
    <row r="23" spans="1:75" s="1" customFormat="1" ht="20.25" customHeight="1">
      <c r="A23" s="56"/>
      <c r="B23" s="57"/>
      <c r="C23" s="24">
        <v>0</v>
      </c>
      <c r="D23" s="52"/>
      <c r="E23" s="59"/>
      <c r="F23" s="47"/>
      <c r="G23" s="48">
        <f t="shared" si="0"/>
        <v>0</v>
      </c>
      <c r="H23" s="25"/>
      <c r="I23" s="48">
        <f t="shared" si="1"/>
        <v>0</v>
      </c>
      <c r="J23" s="25"/>
      <c r="K23" s="48">
        <f t="shared" si="1"/>
        <v>0</v>
      </c>
      <c r="L23" s="25"/>
      <c r="M23" s="48">
        <f t="shared" si="2"/>
        <v>0</v>
      </c>
      <c r="N23" s="25"/>
      <c r="O23" s="149">
        <f t="shared" si="3"/>
        <v>0</v>
      </c>
      <c r="Q23" s="49"/>
      <c r="R23" s="50"/>
      <c r="S23" s="63">
        <f t="shared" si="4"/>
        <v>0</v>
      </c>
      <c r="T23" s="58">
        <f t="shared" si="5"/>
        <v>0</v>
      </c>
      <c r="U23" s="53">
        <f t="shared" si="27"/>
        <v>0</v>
      </c>
      <c r="V23" s="54">
        <f t="shared" si="6"/>
        <v>0</v>
      </c>
      <c r="W23" s="53">
        <f t="shared" si="28"/>
        <v>0</v>
      </c>
      <c r="X23" s="54">
        <f t="shared" si="7"/>
        <v>0</v>
      </c>
      <c r="Y23" s="53">
        <f t="shared" si="29"/>
        <v>0</v>
      </c>
      <c r="Z23" s="54">
        <f t="shared" si="8"/>
        <v>0</v>
      </c>
      <c r="AA23" s="53">
        <f t="shared" si="30"/>
        <v>0</v>
      </c>
      <c r="AB23" s="54">
        <f t="shared" si="9"/>
        <v>0</v>
      </c>
      <c r="AC23" s="53">
        <f t="shared" si="31"/>
        <v>0</v>
      </c>
      <c r="AD23" s="55">
        <f t="shared" si="10"/>
        <v>0</v>
      </c>
      <c r="AE23" s="509"/>
      <c r="AG23" s="56"/>
      <c r="AH23" s="57"/>
      <c r="AI23" s="63">
        <f t="shared" si="11"/>
        <v>0</v>
      </c>
      <c r="AJ23" s="58">
        <f t="shared" si="11"/>
        <v>0</v>
      </c>
      <c r="AK23" s="187">
        <f t="shared" si="12"/>
        <v>0</v>
      </c>
      <c r="AL23" s="60">
        <f t="shared" si="22"/>
        <v>0</v>
      </c>
      <c r="AM23" s="61">
        <f t="shared" si="23"/>
        <v>0</v>
      </c>
      <c r="AN23" s="62">
        <f t="shared" si="13"/>
        <v>0</v>
      </c>
      <c r="AO23" s="60">
        <f t="shared" si="33"/>
        <v>0</v>
      </c>
      <c r="AP23" s="61">
        <f t="shared" si="19"/>
        <v>0</v>
      </c>
      <c r="AQ23" s="62">
        <f t="shared" si="15"/>
        <v>0</v>
      </c>
      <c r="AR23" s="60">
        <f t="shared" si="20"/>
        <v>0</v>
      </c>
      <c r="AS23" s="61">
        <f t="shared" si="21"/>
        <v>0</v>
      </c>
      <c r="AT23" s="62">
        <f t="shared" si="16"/>
        <v>0</v>
      </c>
      <c r="AU23" s="60">
        <f t="shared" si="24"/>
        <v>0</v>
      </c>
      <c r="AV23" s="61">
        <f t="shared" si="25"/>
        <v>0</v>
      </c>
      <c r="AW23" s="62">
        <f t="shared" si="17"/>
        <v>0</v>
      </c>
      <c r="AX23" s="60">
        <f t="shared" si="32"/>
        <v>0</v>
      </c>
      <c r="AY23" s="61">
        <f t="shared" si="26"/>
        <v>0</v>
      </c>
      <c r="AZ23" s="200">
        <f t="shared" si="18"/>
        <v>0</v>
      </c>
      <c r="BB23"/>
      <c r="BE23" s="226"/>
      <c r="BF23" s="226"/>
      <c r="BG23" s="226"/>
      <c r="BH23" s="251"/>
      <c r="BI23" s="226"/>
      <c r="BJ23" s="226"/>
      <c r="BK23" s="226"/>
      <c r="BL23" s="226"/>
      <c r="BM23" s="226"/>
      <c r="BN23" s="226"/>
      <c r="BO23" s="226"/>
      <c r="BP23" s="227"/>
      <c r="BQ23" s="227"/>
      <c r="BR23" s="227"/>
      <c r="BS23" s="227"/>
      <c r="BT23" s="227"/>
      <c r="BU23" s="227"/>
      <c r="BV23"/>
      <c r="BW23"/>
    </row>
    <row r="24" spans="1:75" s="1" customFormat="1" ht="23.25">
      <c r="A24" s="56"/>
      <c r="B24" s="150"/>
      <c r="C24" s="67" t="s">
        <v>36</v>
      </c>
      <c r="D24" s="52">
        <v>0</v>
      </c>
      <c r="E24" s="59"/>
      <c r="F24" s="47"/>
      <c r="G24" s="48">
        <f t="shared" si="0"/>
        <v>0</v>
      </c>
      <c r="H24" s="25"/>
      <c r="I24" s="48">
        <f t="shared" si="1"/>
        <v>0</v>
      </c>
      <c r="J24" s="25"/>
      <c r="K24" s="48">
        <f t="shared" si="1"/>
        <v>0</v>
      </c>
      <c r="L24" s="25"/>
      <c r="M24" s="48">
        <f t="shared" si="2"/>
        <v>0</v>
      </c>
      <c r="N24" s="25"/>
      <c r="O24" s="149">
        <f t="shared" si="3"/>
        <v>0</v>
      </c>
      <c r="Q24" s="49"/>
      <c r="R24" s="50"/>
      <c r="S24" s="63" t="str">
        <f t="shared" si="4"/>
        <v>GARNITURE AROMATIQUE</v>
      </c>
      <c r="T24" s="58">
        <f t="shared" si="5"/>
        <v>0</v>
      </c>
      <c r="U24" s="53">
        <f t="shared" si="27"/>
        <v>0</v>
      </c>
      <c r="V24" s="54">
        <f t="shared" si="6"/>
        <v>0</v>
      </c>
      <c r="W24" s="53">
        <f t="shared" si="28"/>
        <v>0</v>
      </c>
      <c r="X24" s="54">
        <f t="shared" si="7"/>
        <v>0</v>
      </c>
      <c r="Y24" s="53">
        <f t="shared" si="29"/>
        <v>0</v>
      </c>
      <c r="Z24" s="54">
        <f t="shared" si="8"/>
        <v>0</v>
      </c>
      <c r="AA24" s="53">
        <f t="shared" si="30"/>
        <v>0</v>
      </c>
      <c r="AB24" s="54">
        <f t="shared" si="9"/>
        <v>0</v>
      </c>
      <c r="AC24" s="53">
        <f t="shared" si="31"/>
        <v>0</v>
      </c>
      <c r="AD24" s="55">
        <f t="shared" si="10"/>
        <v>0</v>
      </c>
      <c r="AE24" s="509"/>
      <c r="AG24" s="56"/>
      <c r="AH24" s="57"/>
      <c r="AI24" s="63" t="str">
        <f t="shared" si="11"/>
        <v>GARNITURE AROMATIQUE</v>
      </c>
      <c r="AJ24" s="58">
        <f t="shared" si="11"/>
        <v>0</v>
      </c>
      <c r="AK24" s="187">
        <f t="shared" si="12"/>
        <v>0</v>
      </c>
      <c r="AL24" s="60">
        <f t="shared" si="22"/>
        <v>0</v>
      </c>
      <c r="AM24" s="61">
        <f t="shared" si="23"/>
        <v>0</v>
      </c>
      <c r="AN24" s="62">
        <f t="shared" si="13"/>
        <v>0</v>
      </c>
      <c r="AO24" s="60">
        <f t="shared" si="33"/>
        <v>0</v>
      </c>
      <c r="AP24" s="61">
        <f t="shared" si="19"/>
        <v>0</v>
      </c>
      <c r="AQ24" s="62">
        <f t="shared" si="15"/>
        <v>0</v>
      </c>
      <c r="AR24" s="60">
        <f t="shared" si="20"/>
        <v>0</v>
      </c>
      <c r="AS24" s="61">
        <f t="shared" si="21"/>
        <v>0</v>
      </c>
      <c r="AT24" s="62">
        <f t="shared" si="16"/>
        <v>0</v>
      </c>
      <c r="AU24" s="60">
        <f t="shared" si="24"/>
        <v>0</v>
      </c>
      <c r="AV24" s="61">
        <f t="shared" si="25"/>
        <v>0</v>
      </c>
      <c r="AW24" s="62">
        <f t="shared" si="17"/>
        <v>0</v>
      </c>
      <c r="AX24" s="60">
        <f t="shared" si="32"/>
        <v>0</v>
      </c>
      <c r="AY24" s="61">
        <f t="shared" si="26"/>
        <v>0</v>
      </c>
      <c r="AZ24" s="200">
        <f t="shared" si="18"/>
        <v>0</v>
      </c>
      <c r="BB24"/>
      <c r="BC24" s="3"/>
      <c r="BD24" s="3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7"/>
      <c r="BQ24" s="227"/>
      <c r="BR24" s="227"/>
      <c r="BS24" s="227"/>
      <c r="BT24" s="227"/>
      <c r="BU24" s="227"/>
      <c r="BV24"/>
      <c r="BW24"/>
    </row>
    <row r="25" spans="1:75" s="1" customFormat="1" ht="23.25">
      <c r="A25" s="56"/>
      <c r="B25" s="57"/>
      <c r="C25" s="24" t="s">
        <v>37</v>
      </c>
      <c r="D25" s="52" t="s">
        <v>22</v>
      </c>
      <c r="E25" s="59">
        <v>1</v>
      </c>
      <c r="F25" s="47">
        <v>0.7</v>
      </c>
      <c r="G25" s="48">
        <f t="shared" si="0"/>
        <v>0.08378216636744464</v>
      </c>
      <c r="H25" s="25">
        <v>0.08</v>
      </c>
      <c r="I25" s="48">
        <f aca="true" t="shared" si="34" ref="I25:I35">IF(ISTEXT(H25),0,IF(H$59=0,0,H25/H$59))</f>
        <v>0.028021015761821377</v>
      </c>
      <c r="J25" s="25">
        <v>6</v>
      </c>
      <c r="K25" s="48">
        <f aca="true" t="shared" si="35" ref="K25:K58">IF(ISTEXT(J25),0,IF(J$59=0,0,J25/J$59))</f>
        <v>0.10679006852362731</v>
      </c>
      <c r="L25" s="25">
        <v>0.9</v>
      </c>
      <c r="M25" s="48">
        <f t="shared" si="2"/>
        <v>0.022803861453872858</v>
      </c>
      <c r="N25" s="25">
        <v>0.05</v>
      </c>
      <c r="O25" s="149">
        <f t="shared" si="3"/>
        <v>0.009514747859181731</v>
      </c>
      <c r="Q25" s="49"/>
      <c r="R25" s="50"/>
      <c r="S25" s="63" t="str">
        <f t="shared" si="4"/>
        <v>carottes</v>
      </c>
      <c r="T25" s="58" t="str">
        <f t="shared" si="5"/>
        <v>Kg</v>
      </c>
      <c r="U25" s="53">
        <f t="shared" si="27"/>
        <v>5.833333333333333</v>
      </c>
      <c r="V25" s="54">
        <f t="shared" si="6"/>
        <v>4.374999999999999</v>
      </c>
      <c r="W25" s="53">
        <f t="shared" si="28"/>
        <v>0.8</v>
      </c>
      <c r="X25" s="54">
        <f t="shared" si="7"/>
        <v>0.5714285714285715</v>
      </c>
      <c r="Y25" s="53">
        <f t="shared" si="29"/>
        <v>6</v>
      </c>
      <c r="Z25" s="54">
        <f t="shared" si="8"/>
        <v>3.3333333333333335</v>
      </c>
      <c r="AA25" s="53">
        <f t="shared" si="30"/>
        <v>0.9000000000000001</v>
      </c>
      <c r="AB25" s="54">
        <f t="shared" si="9"/>
        <v>0.5000000000000001</v>
      </c>
      <c r="AC25" s="53">
        <f t="shared" si="31"/>
        <v>0.33333333333333337</v>
      </c>
      <c r="AD25" s="55">
        <f t="shared" si="10"/>
        <v>0.1851851851851852</v>
      </c>
      <c r="AE25" s="509"/>
      <c r="AG25" s="56"/>
      <c r="AH25" s="57"/>
      <c r="AI25" s="63" t="str">
        <f t="shared" si="11"/>
        <v>carottes</v>
      </c>
      <c r="AJ25" s="58" t="str">
        <f t="shared" si="11"/>
        <v>Kg</v>
      </c>
      <c r="AK25" s="187">
        <f t="shared" si="12"/>
        <v>1</v>
      </c>
      <c r="AL25" s="60">
        <f t="shared" si="22"/>
        <v>5.833333333333333</v>
      </c>
      <c r="AM25" s="61">
        <f t="shared" si="23"/>
        <v>4.374999999999999</v>
      </c>
      <c r="AN25" s="62">
        <f t="shared" si="13"/>
        <v>0.024259227170334425</v>
      </c>
      <c r="AO25" s="60">
        <f t="shared" si="33"/>
        <v>0.8</v>
      </c>
      <c r="AP25" s="61">
        <f t="shared" si="19"/>
        <v>0.5714285714285715</v>
      </c>
      <c r="AQ25" s="62">
        <f t="shared" si="15"/>
        <v>0.004382360996987127</v>
      </c>
      <c r="AR25" s="60">
        <f t="shared" si="20"/>
        <v>6</v>
      </c>
      <c r="AS25" s="61">
        <f t="shared" si="21"/>
        <v>3.3333333333333335</v>
      </c>
      <c r="AT25" s="62">
        <f t="shared" si="16"/>
        <v>0.019468825543099113</v>
      </c>
      <c r="AU25" s="60">
        <f t="shared" si="24"/>
        <v>0.9000000000000001</v>
      </c>
      <c r="AV25" s="61">
        <f t="shared" si="25"/>
        <v>0.5000000000000001</v>
      </c>
      <c r="AW25" s="62">
        <f t="shared" si="17"/>
        <v>0.0041008443182801975</v>
      </c>
      <c r="AX25" s="60">
        <f t="shared" si="32"/>
        <v>0.33333333333333337</v>
      </c>
      <c r="AY25" s="61">
        <f t="shared" si="26"/>
        <v>0.1851851851851852</v>
      </c>
      <c r="AZ25" s="200">
        <f t="shared" si="18"/>
        <v>0.0015501472639900791</v>
      </c>
      <c r="BB25"/>
      <c r="BC25" s="3"/>
      <c r="BD25" s="3"/>
      <c r="BE25" s="226"/>
      <c r="BF25" s="229" t="s">
        <v>231</v>
      </c>
      <c r="BG25" s="226"/>
      <c r="BH25" s="226"/>
      <c r="BI25" s="226"/>
      <c r="BJ25" s="226"/>
      <c r="BK25" s="226"/>
      <c r="BL25" s="226"/>
      <c r="BM25" s="226"/>
      <c r="BN25" s="226"/>
      <c r="BO25" s="226"/>
      <c r="BP25" s="227"/>
      <c r="BQ25" s="227"/>
      <c r="BR25" s="227"/>
      <c r="BS25" s="227"/>
      <c r="BT25" s="227"/>
      <c r="BU25" s="227"/>
      <c r="BV25"/>
      <c r="BW25"/>
    </row>
    <row r="26" spans="1:75" s="1" customFormat="1" ht="23.25">
      <c r="A26" s="56"/>
      <c r="B26" s="57"/>
      <c r="C26" s="24" t="s">
        <v>38</v>
      </c>
      <c r="D26" s="52" t="s">
        <v>22</v>
      </c>
      <c r="E26" s="59">
        <v>1</v>
      </c>
      <c r="F26" s="47">
        <v>0.48</v>
      </c>
      <c r="G26" s="48">
        <f t="shared" si="0"/>
        <v>0.05745062836624775</v>
      </c>
      <c r="H26" s="25">
        <v>0.08</v>
      </c>
      <c r="I26" s="48">
        <f t="shared" si="34"/>
        <v>0.028021015761821377</v>
      </c>
      <c r="J26" s="25">
        <v>1</v>
      </c>
      <c r="K26" s="48">
        <f t="shared" si="35"/>
        <v>0.017798344753937885</v>
      </c>
      <c r="L26" s="25">
        <v>0.9</v>
      </c>
      <c r="M26" s="48">
        <f t="shared" si="2"/>
        <v>0.022803861453872858</v>
      </c>
      <c r="N26" s="25">
        <v>0.05</v>
      </c>
      <c r="O26" s="149">
        <f t="shared" si="3"/>
        <v>0.009514747859181731</v>
      </c>
      <c r="Q26" s="49"/>
      <c r="R26" s="50"/>
      <c r="S26" s="63" t="str">
        <f t="shared" si="4"/>
        <v>oignons moyens (70g pièce)</v>
      </c>
      <c r="T26" s="58" t="str">
        <f t="shared" si="5"/>
        <v>Kg</v>
      </c>
      <c r="U26" s="53">
        <f t="shared" si="27"/>
        <v>4</v>
      </c>
      <c r="V26" s="54">
        <f t="shared" si="6"/>
        <v>3</v>
      </c>
      <c r="W26" s="53">
        <f t="shared" si="28"/>
        <v>0.8</v>
      </c>
      <c r="X26" s="54">
        <f t="shared" si="7"/>
        <v>0.5714285714285715</v>
      </c>
      <c r="Y26" s="53">
        <f t="shared" si="29"/>
        <v>1</v>
      </c>
      <c r="Z26" s="54">
        <f t="shared" si="8"/>
        <v>0.5555555555555556</v>
      </c>
      <c r="AA26" s="53">
        <f t="shared" si="30"/>
        <v>0.9000000000000001</v>
      </c>
      <c r="AB26" s="54">
        <f t="shared" si="9"/>
        <v>0.5000000000000001</v>
      </c>
      <c r="AC26" s="53">
        <f t="shared" si="31"/>
        <v>0.33333333333333337</v>
      </c>
      <c r="AD26" s="55">
        <f t="shared" si="10"/>
        <v>0.1851851851851852</v>
      </c>
      <c r="AE26" s="509"/>
      <c r="AG26" s="56"/>
      <c r="AH26" s="57"/>
      <c r="AI26" s="63" t="str">
        <f t="shared" si="11"/>
        <v>oignons moyens (70g pièce)</v>
      </c>
      <c r="AJ26" s="58" t="str">
        <f t="shared" si="11"/>
        <v>Kg</v>
      </c>
      <c r="AK26" s="187">
        <f t="shared" si="12"/>
        <v>1</v>
      </c>
      <c r="AL26" s="60">
        <f t="shared" si="22"/>
        <v>4</v>
      </c>
      <c r="AM26" s="61">
        <f t="shared" si="23"/>
        <v>3</v>
      </c>
      <c r="AN26" s="62">
        <f t="shared" si="13"/>
        <v>0.016634898631086466</v>
      </c>
      <c r="AO26" s="60">
        <f t="shared" si="33"/>
        <v>0.8</v>
      </c>
      <c r="AP26" s="61">
        <f t="shared" si="19"/>
        <v>0.5714285714285715</v>
      </c>
      <c r="AQ26" s="62">
        <f t="shared" si="15"/>
        <v>0.004382360996987127</v>
      </c>
      <c r="AR26" s="60">
        <f t="shared" si="20"/>
        <v>1</v>
      </c>
      <c r="AS26" s="61">
        <f t="shared" si="21"/>
        <v>0.5555555555555556</v>
      </c>
      <c r="AT26" s="62">
        <f t="shared" si="16"/>
        <v>0.0032448042571831853</v>
      </c>
      <c r="AU26" s="60">
        <f t="shared" si="24"/>
        <v>0.9000000000000001</v>
      </c>
      <c r="AV26" s="61">
        <f t="shared" si="25"/>
        <v>0.5000000000000001</v>
      </c>
      <c r="AW26" s="62">
        <f t="shared" si="17"/>
        <v>0.0041008443182801975</v>
      </c>
      <c r="AX26" s="60">
        <f t="shared" si="32"/>
        <v>0.33333333333333337</v>
      </c>
      <c r="AY26" s="61">
        <f t="shared" si="26"/>
        <v>0.1851851851851852</v>
      </c>
      <c r="AZ26" s="200">
        <f t="shared" si="18"/>
        <v>0.0015501472639900791</v>
      </c>
      <c r="BB26"/>
      <c r="BC26" s="3"/>
      <c r="BD26" s="3"/>
      <c r="BE26" s="226"/>
      <c r="BF26" s="229" t="s">
        <v>225</v>
      </c>
      <c r="BG26" s="226"/>
      <c r="BH26" s="226"/>
      <c r="BI26" s="226"/>
      <c r="BJ26" s="226"/>
      <c r="BK26" s="226"/>
      <c r="BL26" s="226"/>
      <c r="BM26" s="226"/>
      <c r="BN26" s="226"/>
      <c r="BO26" s="226"/>
      <c r="BP26" s="227"/>
      <c r="BQ26" s="227"/>
      <c r="BR26" s="227"/>
      <c r="BS26" s="227"/>
      <c r="BT26" s="227"/>
      <c r="BU26" s="227"/>
      <c r="BV26"/>
      <c r="BW26"/>
    </row>
    <row r="27" spans="1:75" s="1" customFormat="1" ht="23.25">
      <c r="A27" s="56"/>
      <c r="B27" s="57"/>
      <c r="C27" s="24"/>
      <c r="D27" s="52" t="s">
        <v>22</v>
      </c>
      <c r="E27" s="59">
        <v>1</v>
      </c>
      <c r="F27" s="47"/>
      <c r="G27" s="48">
        <f t="shared" si="0"/>
        <v>0</v>
      </c>
      <c r="H27" s="25"/>
      <c r="I27" s="48">
        <f t="shared" si="34"/>
        <v>0</v>
      </c>
      <c r="J27" s="25"/>
      <c r="K27" s="48">
        <f t="shared" si="35"/>
        <v>0</v>
      </c>
      <c r="L27" s="25"/>
      <c r="M27" s="48">
        <f t="shared" si="2"/>
        <v>0</v>
      </c>
      <c r="N27" s="25"/>
      <c r="O27" s="149">
        <f t="shared" si="3"/>
        <v>0</v>
      </c>
      <c r="Q27" s="49"/>
      <c r="R27" s="50"/>
      <c r="S27" s="63">
        <f t="shared" si="4"/>
        <v>0</v>
      </c>
      <c r="T27" s="58" t="str">
        <f t="shared" si="5"/>
        <v>Kg</v>
      </c>
      <c r="U27" s="53">
        <f t="shared" si="27"/>
        <v>0</v>
      </c>
      <c r="V27" s="54">
        <f t="shared" si="6"/>
        <v>0</v>
      </c>
      <c r="W27" s="53">
        <f t="shared" si="28"/>
        <v>0</v>
      </c>
      <c r="X27" s="54">
        <f t="shared" si="7"/>
        <v>0</v>
      </c>
      <c r="Y27" s="53">
        <f t="shared" si="29"/>
        <v>0</v>
      </c>
      <c r="Z27" s="54">
        <f t="shared" si="8"/>
        <v>0</v>
      </c>
      <c r="AA27" s="53">
        <f t="shared" si="30"/>
        <v>0</v>
      </c>
      <c r="AB27" s="54">
        <f t="shared" si="9"/>
        <v>0</v>
      </c>
      <c r="AC27" s="53">
        <f t="shared" si="31"/>
        <v>0</v>
      </c>
      <c r="AD27" s="55">
        <f t="shared" si="10"/>
        <v>0</v>
      </c>
      <c r="AE27" s="509"/>
      <c r="AG27" s="56"/>
      <c r="AH27" s="57"/>
      <c r="AI27" s="63">
        <f t="shared" si="11"/>
        <v>0</v>
      </c>
      <c r="AJ27" s="58" t="str">
        <f t="shared" si="11"/>
        <v>Kg</v>
      </c>
      <c r="AK27" s="187">
        <f t="shared" si="12"/>
        <v>1</v>
      </c>
      <c r="AL27" s="60">
        <f t="shared" si="22"/>
        <v>0</v>
      </c>
      <c r="AM27" s="61">
        <f t="shared" si="23"/>
        <v>0</v>
      </c>
      <c r="AN27" s="62">
        <f t="shared" si="13"/>
        <v>0</v>
      </c>
      <c r="AO27" s="60">
        <f t="shared" si="33"/>
        <v>0</v>
      </c>
      <c r="AP27" s="61">
        <f t="shared" si="19"/>
        <v>0</v>
      </c>
      <c r="AQ27" s="62">
        <f t="shared" si="15"/>
        <v>0</v>
      </c>
      <c r="AR27" s="60">
        <f t="shared" si="20"/>
        <v>0</v>
      </c>
      <c r="AS27" s="61">
        <f t="shared" si="21"/>
        <v>0</v>
      </c>
      <c r="AT27" s="62">
        <f t="shared" si="16"/>
        <v>0</v>
      </c>
      <c r="AU27" s="60">
        <f t="shared" si="24"/>
        <v>0</v>
      </c>
      <c r="AV27" s="61">
        <f t="shared" si="25"/>
        <v>0</v>
      </c>
      <c r="AW27" s="62">
        <f t="shared" si="17"/>
        <v>0</v>
      </c>
      <c r="AX27" s="60">
        <f t="shared" si="32"/>
        <v>0</v>
      </c>
      <c r="AY27" s="61">
        <f t="shared" si="26"/>
        <v>0</v>
      </c>
      <c r="AZ27" s="200">
        <f t="shared" si="18"/>
        <v>0</v>
      </c>
      <c r="BB27"/>
      <c r="BC27" s="3"/>
      <c r="BD27" s="3"/>
      <c r="BE27" s="226"/>
      <c r="BF27" s="226"/>
      <c r="BG27" s="226"/>
      <c r="BH27" s="226"/>
      <c r="BI27" s="231" t="s">
        <v>220</v>
      </c>
      <c r="BJ27" s="226"/>
      <c r="BK27" s="231" t="s">
        <v>221</v>
      </c>
      <c r="BL27" s="226"/>
      <c r="BM27" s="231" t="s">
        <v>222</v>
      </c>
      <c r="BN27" s="226"/>
      <c r="BO27" s="231" t="s">
        <v>223</v>
      </c>
      <c r="BP27" s="227"/>
      <c r="BQ27" s="231" t="s">
        <v>224</v>
      </c>
      <c r="BR27" s="227"/>
      <c r="BS27" s="227"/>
      <c r="BT27" s="227"/>
      <c r="BU27" s="227"/>
      <c r="BV27"/>
      <c r="BW27"/>
    </row>
    <row r="28" spans="1:75" s="1" customFormat="1" ht="23.25">
      <c r="A28" s="56"/>
      <c r="B28" s="57"/>
      <c r="C28" s="24" t="s">
        <v>39</v>
      </c>
      <c r="D28" s="52" t="s">
        <v>22</v>
      </c>
      <c r="E28" s="59">
        <v>1</v>
      </c>
      <c r="F28" s="47"/>
      <c r="G28" s="48">
        <f t="shared" si="0"/>
        <v>0</v>
      </c>
      <c r="H28" s="25">
        <v>0.015</v>
      </c>
      <c r="I28" s="48">
        <f t="shared" si="34"/>
        <v>0.005253940455341508</v>
      </c>
      <c r="J28" s="25">
        <v>0.075</v>
      </c>
      <c r="K28" s="48">
        <f t="shared" si="35"/>
        <v>0.0013348758565453413</v>
      </c>
      <c r="L28" s="25"/>
      <c r="M28" s="48">
        <f t="shared" si="2"/>
        <v>0</v>
      </c>
      <c r="N28" s="25"/>
      <c r="O28" s="149">
        <f t="shared" si="3"/>
        <v>0</v>
      </c>
      <c r="Q28" s="49"/>
      <c r="R28" s="50"/>
      <c r="S28" s="63" t="str">
        <f t="shared" si="4"/>
        <v>ail frais</v>
      </c>
      <c r="T28" s="58" t="str">
        <f t="shared" si="5"/>
        <v>Kg</v>
      </c>
      <c r="U28" s="53">
        <f t="shared" si="27"/>
        <v>0</v>
      </c>
      <c r="V28" s="54">
        <f t="shared" si="6"/>
        <v>0</v>
      </c>
      <c r="W28" s="53">
        <f t="shared" si="28"/>
        <v>0.15</v>
      </c>
      <c r="X28" s="54">
        <f t="shared" si="7"/>
        <v>0.10714285714285715</v>
      </c>
      <c r="Y28" s="53">
        <f t="shared" si="29"/>
        <v>0.075</v>
      </c>
      <c r="Z28" s="54">
        <f t="shared" si="8"/>
        <v>0.04166666666666667</v>
      </c>
      <c r="AA28" s="53">
        <f t="shared" si="30"/>
        <v>0</v>
      </c>
      <c r="AB28" s="54">
        <f t="shared" si="9"/>
        <v>0</v>
      </c>
      <c r="AC28" s="53">
        <f t="shared" si="31"/>
        <v>0</v>
      </c>
      <c r="AD28" s="55">
        <f t="shared" si="10"/>
        <v>0</v>
      </c>
      <c r="AE28" s="509"/>
      <c r="AG28" s="56"/>
      <c r="AH28" s="57"/>
      <c r="AI28" s="63" t="str">
        <f t="shared" si="11"/>
        <v>ail frais</v>
      </c>
      <c r="AJ28" s="58" t="str">
        <f t="shared" si="11"/>
        <v>Kg</v>
      </c>
      <c r="AK28" s="187">
        <f t="shared" si="12"/>
        <v>1</v>
      </c>
      <c r="AL28" s="60">
        <f t="shared" si="22"/>
        <v>0</v>
      </c>
      <c r="AM28" s="61">
        <f t="shared" si="23"/>
        <v>0</v>
      </c>
      <c r="AN28" s="62">
        <f t="shared" si="13"/>
        <v>0</v>
      </c>
      <c r="AO28" s="60">
        <f t="shared" si="33"/>
        <v>0.15</v>
      </c>
      <c r="AP28" s="61">
        <f t="shared" si="19"/>
        <v>0.10714285714285715</v>
      </c>
      <c r="AQ28" s="62">
        <f t="shared" si="15"/>
        <v>0.0008216926869350861</v>
      </c>
      <c r="AR28" s="60">
        <f t="shared" si="20"/>
        <v>0.075</v>
      </c>
      <c r="AS28" s="61">
        <f t="shared" si="21"/>
        <v>0.04166666666666667</v>
      </c>
      <c r="AT28" s="62">
        <f t="shared" si="16"/>
        <v>0.00024336031928873892</v>
      </c>
      <c r="AU28" s="60">
        <f t="shared" si="24"/>
        <v>0</v>
      </c>
      <c r="AV28" s="61">
        <f t="shared" si="25"/>
        <v>0</v>
      </c>
      <c r="AW28" s="62">
        <f t="shared" si="17"/>
        <v>0</v>
      </c>
      <c r="AX28" s="60">
        <f t="shared" si="32"/>
        <v>0</v>
      </c>
      <c r="AY28" s="61">
        <f t="shared" si="26"/>
        <v>0</v>
      </c>
      <c r="AZ28" s="200">
        <f t="shared" si="18"/>
        <v>0</v>
      </c>
      <c r="BB28"/>
      <c r="BC28" s="3"/>
      <c r="BD28" s="3"/>
      <c r="BE28" s="252"/>
      <c r="BF28" s="253"/>
      <c r="BG28" s="253" t="s">
        <v>214</v>
      </c>
      <c r="BH28" s="254" t="s">
        <v>200</v>
      </c>
      <c r="BI28" s="255">
        <v>8</v>
      </c>
      <c r="BJ28" s="256" t="s">
        <v>14</v>
      </c>
      <c r="BK28" s="257">
        <v>8</v>
      </c>
      <c r="BL28" s="256" t="s">
        <v>14</v>
      </c>
      <c r="BM28" s="257">
        <v>8</v>
      </c>
      <c r="BN28" s="256" t="s">
        <v>14</v>
      </c>
      <c r="BO28" s="257">
        <v>8</v>
      </c>
      <c r="BP28" s="256" t="s">
        <v>14</v>
      </c>
      <c r="BQ28" s="257">
        <v>8</v>
      </c>
      <c r="BR28" s="258" t="s">
        <v>14</v>
      </c>
      <c r="BS28" s="227"/>
      <c r="BT28" s="227"/>
      <c r="BU28" s="227"/>
      <c r="BV28"/>
      <c r="BW28"/>
    </row>
    <row r="29" spans="1:75" s="1" customFormat="1" ht="23.25">
      <c r="A29" s="56"/>
      <c r="B29" s="57"/>
      <c r="C29" s="24" t="s">
        <v>41</v>
      </c>
      <c r="D29" s="52" t="s">
        <v>42</v>
      </c>
      <c r="E29" s="59">
        <v>1</v>
      </c>
      <c r="F29" s="47" t="s">
        <v>40</v>
      </c>
      <c r="G29" s="48">
        <f t="shared" si="0"/>
        <v>0</v>
      </c>
      <c r="H29" s="25"/>
      <c r="I29" s="48">
        <f t="shared" si="34"/>
        <v>0</v>
      </c>
      <c r="J29" s="25" t="s">
        <v>40</v>
      </c>
      <c r="K29" s="48">
        <f t="shared" si="35"/>
        <v>0</v>
      </c>
      <c r="L29" s="25" t="s">
        <v>40</v>
      </c>
      <c r="M29" s="48">
        <f t="shared" si="2"/>
        <v>0</v>
      </c>
      <c r="N29" s="25"/>
      <c r="O29" s="149">
        <f t="shared" si="3"/>
        <v>0</v>
      </c>
      <c r="Q29" s="49"/>
      <c r="R29" s="50"/>
      <c r="S29" s="63" t="str">
        <f t="shared" si="4"/>
        <v>bouquet garni</v>
      </c>
      <c r="T29" s="58" t="str">
        <f t="shared" si="5"/>
        <v>bouquet</v>
      </c>
      <c r="U29" s="53" t="str">
        <f t="shared" si="27"/>
        <v>PM</v>
      </c>
      <c r="V29" s="54">
        <f t="shared" si="6"/>
        <v>0</v>
      </c>
      <c r="W29" s="53">
        <f t="shared" si="28"/>
        <v>0</v>
      </c>
      <c r="X29" s="54">
        <f t="shared" si="7"/>
        <v>0</v>
      </c>
      <c r="Y29" s="53" t="str">
        <f t="shared" si="29"/>
        <v>PM</v>
      </c>
      <c r="Z29" s="54">
        <f t="shared" si="8"/>
        <v>0</v>
      </c>
      <c r="AA29" s="53" t="str">
        <f t="shared" si="30"/>
        <v>PM</v>
      </c>
      <c r="AB29" s="54">
        <f t="shared" si="9"/>
        <v>0</v>
      </c>
      <c r="AC29" s="53">
        <f t="shared" si="31"/>
        <v>0</v>
      </c>
      <c r="AD29" s="55">
        <f t="shared" si="10"/>
        <v>0</v>
      </c>
      <c r="AE29" s="509"/>
      <c r="AG29" s="56"/>
      <c r="AH29" s="57"/>
      <c r="AI29" s="63" t="str">
        <f t="shared" si="11"/>
        <v>bouquet garni</v>
      </c>
      <c r="AJ29" s="58" t="str">
        <f t="shared" si="11"/>
        <v>bouquet</v>
      </c>
      <c r="AK29" s="187">
        <f t="shared" si="12"/>
        <v>1</v>
      </c>
      <c r="AL29" s="60">
        <f t="shared" si="22"/>
        <v>0</v>
      </c>
      <c r="AM29" s="61">
        <f t="shared" si="23"/>
        <v>0</v>
      </c>
      <c r="AN29" s="62">
        <f t="shared" si="13"/>
        <v>0</v>
      </c>
      <c r="AO29" s="60">
        <f t="shared" si="33"/>
        <v>0</v>
      </c>
      <c r="AP29" s="61">
        <f t="shared" si="19"/>
        <v>0</v>
      </c>
      <c r="AQ29" s="62">
        <f t="shared" si="15"/>
        <v>0</v>
      </c>
      <c r="AR29" s="60">
        <f t="shared" si="20"/>
        <v>0</v>
      </c>
      <c r="AS29" s="61">
        <f t="shared" si="21"/>
        <v>0</v>
      </c>
      <c r="AT29" s="62">
        <f t="shared" si="16"/>
        <v>0</v>
      </c>
      <c r="AU29" s="60">
        <f t="shared" si="24"/>
        <v>0</v>
      </c>
      <c r="AV29" s="61">
        <f t="shared" si="25"/>
        <v>0</v>
      </c>
      <c r="AW29" s="62">
        <f t="shared" si="17"/>
        <v>0</v>
      </c>
      <c r="AX29" s="60">
        <f t="shared" si="32"/>
        <v>0</v>
      </c>
      <c r="AY29" s="61">
        <f t="shared" si="26"/>
        <v>0</v>
      </c>
      <c r="AZ29" s="200">
        <f t="shared" si="18"/>
        <v>0</v>
      </c>
      <c r="BB29"/>
      <c r="BC29" s="3"/>
      <c r="BD29" s="3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7"/>
      <c r="BQ29" s="227"/>
      <c r="BR29" s="227"/>
      <c r="BS29" s="227"/>
      <c r="BT29" s="227"/>
      <c r="BU29" s="227"/>
      <c r="BV29"/>
      <c r="BW29"/>
    </row>
    <row r="30" spans="1:75" s="1" customFormat="1" ht="23.25">
      <c r="A30" s="56"/>
      <c r="B30" s="57"/>
      <c r="C30" s="24" t="s">
        <v>43</v>
      </c>
      <c r="D30" s="52" t="s">
        <v>22</v>
      </c>
      <c r="E30" s="59">
        <v>1</v>
      </c>
      <c r="F30" s="47"/>
      <c r="G30" s="48">
        <f t="shared" si="0"/>
        <v>0</v>
      </c>
      <c r="H30" s="25"/>
      <c r="I30" s="48">
        <f t="shared" si="34"/>
        <v>0</v>
      </c>
      <c r="J30" s="25">
        <v>0.02</v>
      </c>
      <c r="K30" s="48">
        <f t="shared" si="35"/>
        <v>0.00035596689507875773</v>
      </c>
      <c r="L30" s="25"/>
      <c r="M30" s="48">
        <f t="shared" si="2"/>
        <v>0</v>
      </c>
      <c r="N30" s="25"/>
      <c r="O30" s="149">
        <f t="shared" si="3"/>
        <v>0</v>
      </c>
      <c r="Q30" s="49"/>
      <c r="R30" s="50"/>
      <c r="S30" s="63" t="str">
        <f t="shared" si="4"/>
        <v>romarin</v>
      </c>
      <c r="T30" s="58" t="str">
        <f t="shared" si="5"/>
        <v>Kg</v>
      </c>
      <c r="U30" s="53">
        <f t="shared" si="27"/>
        <v>0</v>
      </c>
      <c r="V30" s="54">
        <f t="shared" si="6"/>
        <v>0</v>
      </c>
      <c r="W30" s="53">
        <f t="shared" si="28"/>
        <v>0</v>
      </c>
      <c r="X30" s="54">
        <f t="shared" si="7"/>
        <v>0</v>
      </c>
      <c r="Y30" s="53">
        <f t="shared" si="29"/>
        <v>0.02</v>
      </c>
      <c r="Z30" s="54">
        <f t="shared" si="8"/>
        <v>0.011111111111111112</v>
      </c>
      <c r="AA30" s="53">
        <f t="shared" si="30"/>
        <v>0</v>
      </c>
      <c r="AB30" s="54">
        <f t="shared" si="9"/>
        <v>0</v>
      </c>
      <c r="AC30" s="53">
        <f t="shared" si="31"/>
        <v>0</v>
      </c>
      <c r="AD30" s="55">
        <f t="shared" si="10"/>
        <v>0</v>
      </c>
      <c r="AE30" s="509"/>
      <c r="AG30" s="56"/>
      <c r="AH30" s="57"/>
      <c r="AI30" s="63" t="str">
        <f t="shared" si="11"/>
        <v>romarin</v>
      </c>
      <c r="AJ30" s="58" t="str">
        <f t="shared" si="11"/>
        <v>Kg</v>
      </c>
      <c r="AK30" s="187">
        <f t="shared" si="12"/>
        <v>1</v>
      </c>
      <c r="AL30" s="60">
        <f t="shared" si="22"/>
        <v>0</v>
      </c>
      <c r="AM30" s="61">
        <f t="shared" si="23"/>
        <v>0</v>
      </c>
      <c r="AN30" s="62">
        <f t="shared" si="13"/>
        <v>0</v>
      </c>
      <c r="AO30" s="60">
        <f t="shared" si="33"/>
        <v>0</v>
      </c>
      <c r="AP30" s="61">
        <f t="shared" si="19"/>
        <v>0</v>
      </c>
      <c r="AQ30" s="62">
        <f t="shared" si="15"/>
        <v>0</v>
      </c>
      <c r="AR30" s="60">
        <f t="shared" si="20"/>
        <v>0.02</v>
      </c>
      <c r="AS30" s="61">
        <f t="shared" si="21"/>
        <v>0.011111111111111112</v>
      </c>
      <c r="AT30" s="62">
        <f t="shared" si="16"/>
        <v>6.489608514366371E-05</v>
      </c>
      <c r="AU30" s="60">
        <f t="shared" si="24"/>
        <v>0</v>
      </c>
      <c r="AV30" s="61">
        <f t="shared" si="25"/>
        <v>0</v>
      </c>
      <c r="AW30" s="62">
        <f t="shared" si="17"/>
        <v>0</v>
      </c>
      <c r="AX30" s="60">
        <f t="shared" si="32"/>
        <v>0</v>
      </c>
      <c r="AY30" s="61">
        <f t="shared" si="26"/>
        <v>0</v>
      </c>
      <c r="AZ30" s="200">
        <f t="shared" si="18"/>
        <v>0</v>
      </c>
      <c r="BB30"/>
      <c r="BC30" s="3"/>
      <c r="BD30" s="3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7"/>
      <c r="BQ30" s="227"/>
      <c r="BR30" s="227"/>
      <c r="BS30" s="227"/>
      <c r="BT30" s="227"/>
      <c r="BU30" s="227"/>
      <c r="BV30"/>
      <c r="BW30"/>
    </row>
    <row r="31" spans="1:75" s="1" customFormat="1" ht="23.25">
      <c r="A31" s="56"/>
      <c r="B31" s="57"/>
      <c r="C31" s="24" t="s">
        <v>44</v>
      </c>
      <c r="D31" s="52" t="s">
        <v>45</v>
      </c>
      <c r="E31" s="59">
        <v>1</v>
      </c>
      <c r="F31" s="47" t="s">
        <v>40</v>
      </c>
      <c r="G31" s="48">
        <f t="shared" si="0"/>
        <v>0</v>
      </c>
      <c r="H31" s="25"/>
      <c r="I31" s="48">
        <f t="shared" si="34"/>
        <v>0</v>
      </c>
      <c r="J31" s="25"/>
      <c r="K31" s="48">
        <f t="shared" si="35"/>
        <v>0</v>
      </c>
      <c r="L31" s="25"/>
      <c r="M31" s="48">
        <f t="shared" si="2"/>
        <v>0</v>
      </c>
      <c r="N31" s="25"/>
      <c r="O31" s="149">
        <f t="shared" si="3"/>
        <v>0</v>
      </c>
      <c r="Q31" s="49"/>
      <c r="R31" s="50"/>
      <c r="S31" s="63" t="str">
        <f t="shared" si="4"/>
        <v>clou de girofle</v>
      </c>
      <c r="T31" s="58" t="str">
        <f t="shared" si="5"/>
        <v>clou</v>
      </c>
      <c r="U31" s="53" t="str">
        <f t="shared" si="27"/>
        <v>PM</v>
      </c>
      <c r="V31" s="54">
        <f t="shared" si="6"/>
        <v>0</v>
      </c>
      <c r="W31" s="53">
        <f t="shared" si="28"/>
        <v>0</v>
      </c>
      <c r="X31" s="54">
        <f t="shared" si="7"/>
        <v>0</v>
      </c>
      <c r="Y31" s="53">
        <f t="shared" si="29"/>
        <v>0</v>
      </c>
      <c r="Z31" s="54">
        <f t="shared" si="8"/>
        <v>0</v>
      </c>
      <c r="AA31" s="53">
        <f t="shared" si="30"/>
        <v>0</v>
      </c>
      <c r="AB31" s="54">
        <f t="shared" si="9"/>
        <v>0</v>
      </c>
      <c r="AC31" s="53">
        <f t="shared" si="31"/>
        <v>0</v>
      </c>
      <c r="AD31" s="55">
        <f t="shared" si="10"/>
        <v>0</v>
      </c>
      <c r="AE31" s="509"/>
      <c r="AG31" s="56"/>
      <c r="AH31" s="57"/>
      <c r="AI31" s="63" t="str">
        <f t="shared" si="11"/>
        <v>clou de girofle</v>
      </c>
      <c r="AJ31" s="58" t="str">
        <f t="shared" si="11"/>
        <v>clou</v>
      </c>
      <c r="AK31" s="187">
        <f t="shared" si="12"/>
        <v>1</v>
      </c>
      <c r="AL31" s="60">
        <f t="shared" si="22"/>
        <v>0</v>
      </c>
      <c r="AM31" s="61">
        <f t="shared" si="23"/>
        <v>0</v>
      </c>
      <c r="AN31" s="62">
        <f t="shared" si="13"/>
        <v>0</v>
      </c>
      <c r="AO31" s="60">
        <f t="shared" si="33"/>
        <v>0</v>
      </c>
      <c r="AP31" s="61">
        <f t="shared" si="19"/>
        <v>0</v>
      </c>
      <c r="AQ31" s="62">
        <f t="shared" si="15"/>
        <v>0</v>
      </c>
      <c r="AR31" s="60">
        <f t="shared" si="20"/>
        <v>0</v>
      </c>
      <c r="AS31" s="61">
        <f t="shared" si="21"/>
        <v>0</v>
      </c>
      <c r="AT31" s="62">
        <f t="shared" si="16"/>
        <v>0</v>
      </c>
      <c r="AU31" s="60">
        <f t="shared" si="24"/>
        <v>0</v>
      </c>
      <c r="AV31" s="61">
        <f t="shared" si="25"/>
        <v>0</v>
      </c>
      <c r="AW31" s="62">
        <f t="shared" si="17"/>
        <v>0</v>
      </c>
      <c r="AX31" s="60">
        <f t="shared" si="32"/>
        <v>0</v>
      </c>
      <c r="AY31" s="61">
        <f t="shared" si="26"/>
        <v>0</v>
      </c>
      <c r="AZ31" s="200">
        <f t="shared" si="18"/>
        <v>0</v>
      </c>
      <c r="BB31"/>
      <c r="BC31" s="3"/>
      <c r="BD31" s="3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7"/>
      <c r="BQ31" s="227"/>
      <c r="BR31" s="227"/>
      <c r="BS31" s="227"/>
      <c r="BT31" s="227"/>
      <c r="BU31" s="227"/>
      <c r="BV31"/>
      <c r="BW31"/>
    </row>
    <row r="32" spans="1:75" s="1" customFormat="1" ht="23.25">
      <c r="A32" s="56"/>
      <c r="B32" s="57"/>
      <c r="C32" s="24" t="s">
        <v>46</v>
      </c>
      <c r="D32" s="52" t="s">
        <v>22</v>
      </c>
      <c r="E32" s="59">
        <v>1</v>
      </c>
      <c r="F32" s="47"/>
      <c r="G32" s="48">
        <f t="shared" si="0"/>
        <v>0</v>
      </c>
      <c r="H32" s="25">
        <v>0.02</v>
      </c>
      <c r="I32" s="48">
        <f t="shared" si="34"/>
        <v>0.007005253940455344</v>
      </c>
      <c r="J32" s="25"/>
      <c r="K32" s="48">
        <f t="shared" si="35"/>
        <v>0</v>
      </c>
      <c r="L32" s="25"/>
      <c r="M32" s="48">
        <f t="shared" si="2"/>
        <v>0</v>
      </c>
      <c r="N32" s="25"/>
      <c r="O32" s="149">
        <f t="shared" si="3"/>
        <v>0</v>
      </c>
      <c r="Q32" s="49"/>
      <c r="R32" s="50"/>
      <c r="S32" s="63" t="str">
        <f t="shared" si="4"/>
        <v>persil</v>
      </c>
      <c r="T32" s="58" t="str">
        <f t="shared" si="5"/>
        <v>Kg</v>
      </c>
      <c r="U32" s="53">
        <f t="shared" si="27"/>
        <v>0</v>
      </c>
      <c r="V32" s="54">
        <f t="shared" si="6"/>
        <v>0</v>
      </c>
      <c r="W32" s="53">
        <f t="shared" si="28"/>
        <v>0.2</v>
      </c>
      <c r="X32" s="54">
        <f t="shared" si="7"/>
        <v>0.14285714285714288</v>
      </c>
      <c r="Y32" s="53">
        <f t="shared" si="29"/>
        <v>0</v>
      </c>
      <c r="Z32" s="54">
        <f t="shared" si="8"/>
        <v>0</v>
      </c>
      <c r="AA32" s="53">
        <f t="shared" si="30"/>
        <v>0</v>
      </c>
      <c r="AB32" s="54">
        <f t="shared" si="9"/>
        <v>0</v>
      </c>
      <c r="AC32" s="53">
        <f t="shared" si="31"/>
        <v>0</v>
      </c>
      <c r="AD32" s="55">
        <f t="shared" si="10"/>
        <v>0</v>
      </c>
      <c r="AE32" s="509"/>
      <c r="AG32" s="56"/>
      <c r="AH32" s="57"/>
      <c r="AI32" s="63" t="str">
        <f t="shared" si="11"/>
        <v>persil</v>
      </c>
      <c r="AJ32" s="58" t="str">
        <f t="shared" si="11"/>
        <v>Kg</v>
      </c>
      <c r="AK32" s="187">
        <f t="shared" si="12"/>
        <v>1</v>
      </c>
      <c r="AL32" s="60">
        <f t="shared" si="22"/>
        <v>0</v>
      </c>
      <c r="AM32" s="61">
        <f t="shared" si="23"/>
        <v>0</v>
      </c>
      <c r="AN32" s="62">
        <f t="shared" si="13"/>
        <v>0</v>
      </c>
      <c r="AO32" s="60">
        <f t="shared" si="33"/>
        <v>0.2</v>
      </c>
      <c r="AP32" s="61">
        <f t="shared" si="19"/>
        <v>0.14285714285714288</v>
      </c>
      <c r="AQ32" s="62">
        <f t="shared" si="15"/>
        <v>0.0010955902492467817</v>
      </c>
      <c r="AR32" s="60">
        <f t="shared" si="20"/>
        <v>0</v>
      </c>
      <c r="AS32" s="61">
        <f t="shared" si="21"/>
        <v>0</v>
      </c>
      <c r="AT32" s="62">
        <f t="shared" si="16"/>
        <v>0</v>
      </c>
      <c r="AU32" s="60">
        <f t="shared" si="24"/>
        <v>0</v>
      </c>
      <c r="AV32" s="61">
        <f t="shared" si="25"/>
        <v>0</v>
      </c>
      <c r="AW32" s="62">
        <f t="shared" si="17"/>
        <v>0</v>
      </c>
      <c r="AX32" s="60">
        <f t="shared" si="32"/>
        <v>0</v>
      </c>
      <c r="AY32" s="61">
        <f t="shared" si="26"/>
        <v>0</v>
      </c>
      <c r="AZ32" s="200">
        <f t="shared" si="18"/>
        <v>0</v>
      </c>
      <c r="BB32"/>
      <c r="BC32" s="3"/>
      <c r="BD32" s="3"/>
      <c r="BE32" s="226"/>
      <c r="BF32" s="229" t="s">
        <v>232</v>
      </c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/>
      <c r="BW32"/>
    </row>
    <row r="33" spans="1:75" s="1" customFormat="1" ht="23.25">
      <c r="A33" s="56"/>
      <c r="B33" s="57"/>
      <c r="C33" s="24"/>
      <c r="D33" s="52"/>
      <c r="E33" s="59"/>
      <c r="F33" s="47"/>
      <c r="G33" s="48">
        <f t="shared" si="0"/>
        <v>0</v>
      </c>
      <c r="H33" s="25"/>
      <c r="I33" s="48">
        <f t="shared" si="34"/>
        <v>0</v>
      </c>
      <c r="J33" s="25"/>
      <c r="K33" s="48">
        <f t="shared" si="35"/>
        <v>0</v>
      </c>
      <c r="L33" s="25"/>
      <c r="M33" s="48">
        <f t="shared" si="2"/>
        <v>0</v>
      </c>
      <c r="N33" s="25"/>
      <c r="O33" s="149">
        <f t="shared" si="3"/>
        <v>0</v>
      </c>
      <c r="Q33" s="49"/>
      <c r="R33" s="50"/>
      <c r="S33" s="63">
        <f t="shared" si="4"/>
        <v>0</v>
      </c>
      <c r="T33" s="58">
        <f t="shared" si="5"/>
        <v>0</v>
      </c>
      <c r="U33" s="53">
        <f t="shared" si="27"/>
        <v>0</v>
      </c>
      <c r="V33" s="54">
        <f t="shared" si="6"/>
        <v>0</v>
      </c>
      <c r="W33" s="53">
        <f t="shared" si="28"/>
        <v>0</v>
      </c>
      <c r="X33" s="54">
        <f t="shared" si="7"/>
        <v>0</v>
      </c>
      <c r="Y33" s="53">
        <f t="shared" si="29"/>
        <v>0</v>
      </c>
      <c r="Z33" s="54">
        <f t="shared" si="8"/>
        <v>0</v>
      </c>
      <c r="AA33" s="53">
        <f t="shared" si="30"/>
        <v>0</v>
      </c>
      <c r="AB33" s="54">
        <f t="shared" si="9"/>
        <v>0</v>
      </c>
      <c r="AC33" s="53">
        <f t="shared" si="31"/>
        <v>0</v>
      </c>
      <c r="AD33" s="55">
        <f t="shared" si="10"/>
        <v>0</v>
      </c>
      <c r="AE33" s="509"/>
      <c r="AG33" s="56"/>
      <c r="AH33" s="57"/>
      <c r="AI33" s="63">
        <f t="shared" si="11"/>
        <v>0</v>
      </c>
      <c r="AJ33" s="58">
        <f t="shared" si="11"/>
        <v>0</v>
      </c>
      <c r="AK33" s="187">
        <f t="shared" si="12"/>
        <v>0</v>
      </c>
      <c r="AL33" s="60">
        <f t="shared" si="22"/>
        <v>0</v>
      </c>
      <c r="AM33" s="61">
        <f t="shared" si="23"/>
        <v>0</v>
      </c>
      <c r="AN33" s="62">
        <f t="shared" si="13"/>
        <v>0</v>
      </c>
      <c r="AO33" s="60">
        <f t="shared" si="33"/>
        <v>0</v>
      </c>
      <c r="AP33" s="61">
        <f t="shared" si="19"/>
        <v>0</v>
      </c>
      <c r="AQ33" s="62">
        <f t="shared" si="15"/>
        <v>0</v>
      </c>
      <c r="AR33" s="60">
        <f t="shared" si="20"/>
        <v>0</v>
      </c>
      <c r="AS33" s="61">
        <f t="shared" si="21"/>
        <v>0</v>
      </c>
      <c r="AT33" s="62">
        <f t="shared" si="16"/>
        <v>0</v>
      </c>
      <c r="AU33" s="60">
        <f t="shared" si="24"/>
        <v>0</v>
      </c>
      <c r="AV33" s="61">
        <f t="shared" si="25"/>
        <v>0</v>
      </c>
      <c r="AW33" s="62">
        <f t="shared" si="17"/>
        <v>0</v>
      </c>
      <c r="AX33" s="60">
        <f t="shared" si="32"/>
        <v>0</v>
      </c>
      <c r="AY33" s="61">
        <f t="shared" si="26"/>
        <v>0</v>
      </c>
      <c r="AZ33" s="200">
        <f t="shared" si="18"/>
        <v>0</v>
      </c>
      <c r="BB33"/>
      <c r="BC33" s="3"/>
      <c r="BD33" s="3"/>
      <c r="BE33" s="226"/>
      <c r="BF33" s="229" t="s">
        <v>233</v>
      </c>
      <c r="BG33" s="226"/>
      <c r="BH33" s="226"/>
      <c r="BI33" s="226"/>
      <c r="BJ33" s="226"/>
      <c r="BK33" s="226"/>
      <c r="BL33" s="226"/>
      <c r="BM33" s="226"/>
      <c r="BN33" s="226"/>
      <c r="BO33" s="226"/>
      <c r="BP33" s="227"/>
      <c r="BQ33" s="227"/>
      <c r="BR33" s="227"/>
      <c r="BS33" s="227"/>
      <c r="BT33" s="227"/>
      <c r="BU33" s="227"/>
      <c r="BV33"/>
      <c r="BW33"/>
    </row>
    <row r="34" spans="1:75" s="1" customFormat="1" ht="23.25">
      <c r="A34" s="56"/>
      <c r="B34" s="57"/>
      <c r="C34" s="24" t="s">
        <v>47</v>
      </c>
      <c r="D34" s="52" t="s">
        <v>22</v>
      </c>
      <c r="E34" s="59">
        <v>1</v>
      </c>
      <c r="F34" s="47">
        <v>0.75</v>
      </c>
      <c r="G34" s="48">
        <f t="shared" si="0"/>
        <v>0.08976660682226212</v>
      </c>
      <c r="H34" s="25">
        <v>0.6</v>
      </c>
      <c r="I34" s="48">
        <f t="shared" si="34"/>
        <v>0.2101576182136603</v>
      </c>
      <c r="J34" s="25"/>
      <c r="K34" s="48">
        <f t="shared" si="35"/>
        <v>0</v>
      </c>
      <c r="L34" s="25">
        <v>2</v>
      </c>
      <c r="M34" s="48">
        <f t="shared" si="2"/>
        <v>0.05067524767527302</v>
      </c>
      <c r="N34" s="25">
        <v>0.1</v>
      </c>
      <c r="O34" s="149">
        <f t="shared" si="3"/>
        <v>0.019029495718363463</v>
      </c>
      <c r="Q34" s="49"/>
      <c r="R34" s="50"/>
      <c r="S34" s="63" t="str">
        <f t="shared" si="4"/>
        <v>vin rouge de bourgogne</v>
      </c>
      <c r="T34" s="58" t="str">
        <f t="shared" si="5"/>
        <v>Kg</v>
      </c>
      <c r="U34" s="53">
        <f t="shared" si="27"/>
        <v>6.25</v>
      </c>
      <c r="V34" s="54">
        <f t="shared" si="6"/>
        <v>4.6875</v>
      </c>
      <c r="W34" s="53">
        <f t="shared" si="28"/>
        <v>6</v>
      </c>
      <c r="X34" s="54">
        <f t="shared" si="7"/>
        <v>4.285714285714286</v>
      </c>
      <c r="Y34" s="53">
        <f t="shared" si="29"/>
        <v>0</v>
      </c>
      <c r="Z34" s="54">
        <f t="shared" si="8"/>
        <v>0</v>
      </c>
      <c r="AA34" s="53">
        <f t="shared" si="30"/>
        <v>2</v>
      </c>
      <c r="AB34" s="54">
        <f t="shared" si="9"/>
        <v>1.1111111111111112</v>
      </c>
      <c r="AC34" s="53">
        <f t="shared" si="31"/>
        <v>0.6666666666666667</v>
      </c>
      <c r="AD34" s="55">
        <f t="shared" si="10"/>
        <v>0.3703703703703704</v>
      </c>
      <c r="AE34" s="509"/>
      <c r="AG34" s="56"/>
      <c r="AH34" s="57"/>
      <c r="AI34" s="63" t="str">
        <f t="shared" si="11"/>
        <v>vin rouge de bourgogne</v>
      </c>
      <c r="AJ34" s="58" t="str">
        <f t="shared" si="11"/>
        <v>Kg</v>
      </c>
      <c r="AK34" s="187">
        <f t="shared" si="12"/>
        <v>1</v>
      </c>
      <c r="AL34" s="60">
        <f t="shared" si="22"/>
        <v>6.25</v>
      </c>
      <c r="AM34" s="61">
        <f t="shared" si="23"/>
        <v>4.6875</v>
      </c>
      <c r="AN34" s="62">
        <f t="shared" si="13"/>
        <v>0.025992029111072606</v>
      </c>
      <c r="AO34" s="60">
        <f t="shared" si="33"/>
        <v>6</v>
      </c>
      <c r="AP34" s="61">
        <f t="shared" si="19"/>
        <v>4.285714285714286</v>
      </c>
      <c r="AQ34" s="62">
        <f t="shared" si="15"/>
        <v>0.032867707477403446</v>
      </c>
      <c r="AR34" s="60">
        <f t="shared" si="20"/>
        <v>0</v>
      </c>
      <c r="AS34" s="61">
        <f t="shared" si="21"/>
        <v>0</v>
      </c>
      <c r="AT34" s="62">
        <f t="shared" si="16"/>
        <v>0</v>
      </c>
      <c r="AU34" s="60">
        <f t="shared" si="24"/>
        <v>2</v>
      </c>
      <c r="AV34" s="61">
        <f t="shared" si="25"/>
        <v>1.1111111111111112</v>
      </c>
      <c r="AW34" s="62">
        <f t="shared" si="17"/>
        <v>0.009112987373955992</v>
      </c>
      <c r="AX34" s="60">
        <f t="shared" si="32"/>
        <v>0.6666666666666667</v>
      </c>
      <c r="AY34" s="61">
        <f t="shared" si="26"/>
        <v>0.3703703703703704</v>
      </c>
      <c r="AZ34" s="200">
        <f t="shared" si="18"/>
        <v>0.0031002945279801583</v>
      </c>
      <c r="BB34"/>
      <c r="BC34" s="3"/>
      <c r="BD34" s="3"/>
      <c r="BE34" s="226"/>
      <c r="BF34" s="226"/>
      <c r="BG34" s="226"/>
      <c r="BH34" s="226"/>
      <c r="BI34" s="231" t="s">
        <v>234</v>
      </c>
      <c r="BJ34" s="226"/>
      <c r="BK34" s="231" t="s">
        <v>235</v>
      </c>
      <c r="BL34" s="226"/>
      <c r="BM34" s="231" t="s">
        <v>236</v>
      </c>
      <c r="BN34" s="226"/>
      <c r="BO34" s="231" t="s">
        <v>237</v>
      </c>
      <c r="BP34" s="227"/>
      <c r="BQ34" s="231" t="s">
        <v>238</v>
      </c>
      <c r="BR34" s="226"/>
      <c r="BS34" s="227"/>
      <c r="BT34" s="227"/>
      <c r="BU34" s="227"/>
      <c r="BV34"/>
      <c r="BW34"/>
    </row>
    <row r="35" spans="1:75" s="1" customFormat="1" ht="23.25">
      <c r="A35" s="56"/>
      <c r="B35" s="57"/>
      <c r="C35" s="24" t="s">
        <v>48</v>
      </c>
      <c r="D35" s="52" t="s">
        <v>22</v>
      </c>
      <c r="E35" s="59">
        <v>1</v>
      </c>
      <c r="F35" s="47">
        <v>0.05</v>
      </c>
      <c r="G35" s="48">
        <f t="shared" si="0"/>
        <v>0.005984440454817474</v>
      </c>
      <c r="H35" s="25"/>
      <c r="I35" s="48">
        <f t="shared" si="34"/>
        <v>0</v>
      </c>
      <c r="J35" s="25"/>
      <c r="K35" s="48">
        <f t="shared" si="35"/>
        <v>0</v>
      </c>
      <c r="L35" s="25"/>
      <c r="M35" s="48">
        <f t="shared" si="2"/>
        <v>0</v>
      </c>
      <c r="N35" s="25"/>
      <c r="O35" s="149">
        <f t="shared" si="3"/>
        <v>0</v>
      </c>
      <c r="Q35" s="49"/>
      <c r="R35" s="50"/>
      <c r="S35" s="63" t="str">
        <f t="shared" si="4"/>
        <v>fine champagne</v>
      </c>
      <c r="T35" s="58" t="str">
        <f t="shared" si="5"/>
        <v>Kg</v>
      </c>
      <c r="U35" s="53">
        <f t="shared" si="27"/>
        <v>0.4166666666666667</v>
      </c>
      <c r="V35" s="54">
        <f t="shared" si="6"/>
        <v>0.3125</v>
      </c>
      <c r="W35" s="53">
        <f t="shared" si="28"/>
        <v>0</v>
      </c>
      <c r="X35" s="54">
        <f t="shared" si="7"/>
        <v>0</v>
      </c>
      <c r="Y35" s="53">
        <f t="shared" si="29"/>
        <v>0</v>
      </c>
      <c r="Z35" s="54">
        <f t="shared" si="8"/>
        <v>0</v>
      </c>
      <c r="AA35" s="53">
        <f t="shared" si="30"/>
        <v>0</v>
      </c>
      <c r="AB35" s="54">
        <f t="shared" si="9"/>
        <v>0</v>
      </c>
      <c r="AC35" s="53">
        <f t="shared" si="31"/>
        <v>0</v>
      </c>
      <c r="AD35" s="55">
        <f t="shared" si="10"/>
        <v>0</v>
      </c>
      <c r="AE35" s="509"/>
      <c r="AG35" s="56"/>
      <c r="AH35" s="57"/>
      <c r="AI35" s="63" t="str">
        <f t="shared" si="11"/>
        <v>fine champagne</v>
      </c>
      <c r="AJ35" s="58" t="str">
        <f t="shared" si="11"/>
        <v>Kg</v>
      </c>
      <c r="AK35" s="187">
        <f t="shared" si="12"/>
        <v>1</v>
      </c>
      <c r="AL35" s="60">
        <f t="shared" si="22"/>
        <v>0.4166666666666667</v>
      </c>
      <c r="AM35" s="61">
        <f t="shared" si="23"/>
        <v>0.3125</v>
      </c>
      <c r="AN35" s="62">
        <f t="shared" si="13"/>
        <v>0.0017328019407381737</v>
      </c>
      <c r="AO35" s="60">
        <f t="shared" si="33"/>
        <v>0</v>
      </c>
      <c r="AP35" s="61">
        <f t="shared" si="19"/>
        <v>0</v>
      </c>
      <c r="AQ35" s="62">
        <f t="shared" si="15"/>
        <v>0</v>
      </c>
      <c r="AR35" s="60">
        <f t="shared" si="20"/>
        <v>0</v>
      </c>
      <c r="AS35" s="61">
        <f t="shared" si="21"/>
        <v>0</v>
      </c>
      <c r="AT35" s="62">
        <f t="shared" si="16"/>
        <v>0</v>
      </c>
      <c r="AU35" s="60">
        <f t="shared" si="24"/>
        <v>0</v>
      </c>
      <c r="AV35" s="61">
        <f t="shared" si="25"/>
        <v>0</v>
      </c>
      <c r="AW35" s="62">
        <f t="shared" si="17"/>
        <v>0</v>
      </c>
      <c r="AX35" s="60">
        <f t="shared" si="32"/>
        <v>0</v>
      </c>
      <c r="AY35" s="61">
        <f t="shared" si="26"/>
        <v>0</v>
      </c>
      <c r="AZ35" s="200">
        <f t="shared" si="18"/>
        <v>0</v>
      </c>
      <c r="BB35"/>
      <c r="BC35" s="3"/>
      <c r="BD35" s="3"/>
      <c r="BE35" s="226"/>
      <c r="BF35" s="226"/>
      <c r="BG35" s="259" t="s">
        <v>213</v>
      </c>
      <c r="BH35" s="260" t="s">
        <v>200</v>
      </c>
      <c r="BI35" s="261">
        <v>8</v>
      </c>
      <c r="BJ35" s="262"/>
      <c r="BK35" s="261">
        <v>8</v>
      </c>
      <c r="BL35" s="262"/>
      <c r="BM35" s="261">
        <v>8</v>
      </c>
      <c r="BN35" s="262"/>
      <c r="BO35" s="261">
        <v>8</v>
      </c>
      <c r="BP35" s="262"/>
      <c r="BQ35" s="261">
        <v>8</v>
      </c>
      <c r="BR35" s="263"/>
      <c r="BS35" s="227"/>
      <c r="BT35" s="227"/>
      <c r="BU35" s="227"/>
      <c r="BV35"/>
      <c r="BW35"/>
    </row>
    <row r="36" spans="1:75" s="1" customFormat="1" ht="23.25">
      <c r="A36" s="56"/>
      <c r="B36" s="57"/>
      <c r="C36" s="24" t="s">
        <v>49</v>
      </c>
      <c r="D36" s="52" t="s">
        <v>22</v>
      </c>
      <c r="E36" s="59">
        <v>1</v>
      </c>
      <c r="F36" s="47">
        <v>2.5</v>
      </c>
      <c r="G36" s="48">
        <f t="shared" si="0"/>
        <v>0.2992220227408737</v>
      </c>
      <c r="H36" s="25" t="s">
        <v>40</v>
      </c>
      <c r="I36" s="48">
        <f>IF(ISTEXT(H36),0,IF(H$59=0,0,H36/H$59))</f>
        <v>0</v>
      </c>
      <c r="J36" s="25">
        <v>8</v>
      </c>
      <c r="K36" s="48">
        <f t="shared" si="35"/>
        <v>0.14238675803150308</v>
      </c>
      <c r="L36" s="25">
        <v>9</v>
      </c>
      <c r="M36" s="48">
        <f t="shared" si="2"/>
        <v>0.22803861453872856</v>
      </c>
      <c r="N36" s="25">
        <v>2</v>
      </c>
      <c r="O36" s="149">
        <f t="shared" si="3"/>
        <v>0.3805899143672692</v>
      </c>
      <c r="Q36" s="49"/>
      <c r="R36" s="50"/>
      <c r="S36" s="63" t="str">
        <f t="shared" si="4"/>
        <v>eau</v>
      </c>
      <c r="T36" s="58" t="str">
        <f t="shared" si="5"/>
        <v>Kg</v>
      </c>
      <c r="U36" s="53">
        <f t="shared" si="27"/>
        <v>20.833333333333336</v>
      </c>
      <c r="V36" s="54">
        <f t="shared" si="6"/>
        <v>15.625</v>
      </c>
      <c r="W36" s="53" t="str">
        <f t="shared" si="28"/>
        <v>PM</v>
      </c>
      <c r="X36" s="54">
        <f t="shared" si="7"/>
        <v>0</v>
      </c>
      <c r="Y36" s="53">
        <f t="shared" si="29"/>
        <v>8</v>
      </c>
      <c r="Z36" s="54">
        <f t="shared" si="8"/>
        <v>4.444444444444445</v>
      </c>
      <c r="AA36" s="53">
        <f t="shared" si="30"/>
        <v>9</v>
      </c>
      <c r="AB36" s="54">
        <f t="shared" si="9"/>
        <v>5</v>
      </c>
      <c r="AC36" s="53">
        <f t="shared" si="31"/>
        <v>13.333333333333334</v>
      </c>
      <c r="AD36" s="55">
        <f t="shared" si="10"/>
        <v>7.407407407407407</v>
      </c>
      <c r="AE36" s="509"/>
      <c r="AG36" s="56"/>
      <c r="AH36" s="57"/>
      <c r="AI36" s="63" t="str">
        <f t="shared" si="11"/>
        <v>eau</v>
      </c>
      <c r="AJ36" s="58" t="str">
        <f t="shared" si="11"/>
        <v>Kg</v>
      </c>
      <c r="AK36" s="187">
        <f t="shared" si="12"/>
        <v>1</v>
      </c>
      <c r="AL36" s="60">
        <f t="shared" si="22"/>
        <v>20.833333333333336</v>
      </c>
      <c r="AM36" s="61">
        <f t="shared" si="23"/>
        <v>15.625</v>
      </c>
      <c r="AN36" s="62">
        <f t="shared" si="13"/>
        <v>0.08664009703690868</v>
      </c>
      <c r="AO36" s="60">
        <f t="shared" si="33"/>
        <v>0</v>
      </c>
      <c r="AP36" s="61">
        <f t="shared" si="19"/>
        <v>0</v>
      </c>
      <c r="AQ36" s="62">
        <f>IF(ISTEXT(AP36),0,IF(AP$59=0,0,AP36/AP$59))</f>
        <v>0</v>
      </c>
      <c r="AR36" s="60">
        <f t="shared" si="20"/>
        <v>8</v>
      </c>
      <c r="AS36" s="61">
        <f t="shared" si="21"/>
        <v>4.444444444444445</v>
      </c>
      <c r="AT36" s="62">
        <f t="shared" si="16"/>
        <v>0.025958434057465483</v>
      </c>
      <c r="AU36" s="60">
        <f t="shared" si="24"/>
        <v>9</v>
      </c>
      <c r="AV36" s="61">
        <f t="shared" si="25"/>
        <v>5</v>
      </c>
      <c r="AW36" s="62">
        <f t="shared" si="17"/>
        <v>0.04100844318280197</v>
      </c>
      <c r="AX36" s="60">
        <f t="shared" si="32"/>
        <v>13.333333333333334</v>
      </c>
      <c r="AY36" s="61">
        <f t="shared" si="26"/>
        <v>7.407407407407407</v>
      </c>
      <c r="AZ36" s="200">
        <f t="shared" si="18"/>
        <v>0.06200589055960316</v>
      </c>
      <c r="BB36"/>
      <c r="BC36" s="3"/>
      <c r="BD36" s="3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7"/>
      <c r="BQ36" s="227"/>
      <c r="BR36" s="227"/>
      <c r="BS36" s="227"/>
      <c r="BT36" s="226"/>
      <c r="BU36" s="226"/>
      <c r="BV36"/>
      <c r="BW36"/>
    </row>
    <row r="37" spans="1:75" s="1" customFormat="1" ht="23.25">
      <c r="A37" s="56"/>
      <c r="B37" s="57"/>
      <c r="C37" s="24" t="s">
        <v>50</v>
      </c>
      <c r="D37" s="52" t="s">
        <v>22</v>
      </c>
      <c r="E37" s="59">
        <v>1</v>
      </c>
      <c r="F37" s="47"/>
      <c r="G37" s="48">
        <f t="shared" si="0"/>
        <v>0</v>
      </c>
      <c r="H37" s="25"/>
      <c r="I37" s="48">
        <f aca="true" t="shared" si="36" ref="I37:I58">IF(ISTEXT(H37),0,IF(H$59=0,0,H37/H$59))</f>
        <v>0</v>
      </c>
      <c r="J37" s="25">
        <v>0.15</v>
      </c>
      <c r="K37" s="48">
        <f t="shared" si="35"/>
        <v>0.0026697517130906826</v>
      </c>
      <c r="L37" s="25">
        <v>0.16</v>
      </c>
      <c r="M37" s="48">
        <f t="shared" si="2"/>
        <v>0.004054019814021841</v>
      </c>
      <c r="N37" s="25"/>
      <c r="O37" s="149">
        <f t="shared" si="3"/>
        <v>0</v>
      </c>
      <c r="Q37" s="49"/>
      <c r="R37" s="50"/>
      <c r="S37" s="63" t="str">
        <f t="shared" si="4"/>
        <v>Sel</v>
      </c>
      <c r="T37" s="58" t="str">
        <f t="shared" si="5"/>
        <v>Kg</v>
      </c>
      <c r="U37" s="53">
        <f t="shared" si="27"/>
        <v>0</v>
      </c>
      <c r="V37" s="54">
        <f t="shared" si="6"/>
        <v>0</v>
      </c>
      <c r="W37" s="53">
        <f t="shared" si="28"/>
        <v>0</v>
      </c>
      <c r="X37" s="54">
        <f t="shared" si="7"/>
        <v>0</v>
      </c>
      <c r="Y37" s="53">
        <f t="shared" si="29"/>
        <v>0.15</v>
      </c>
      <c r="Z37" s="54">
        <f t="shared" si="8"/>
        <v>0.08333333333333334</v>
      </c>
      <c r="AA37" s="53">
        <f t="shared" si="30"/>
        <v>0.16</v>
      </c>
      <c r="AB37" s="54">
        <f t="shared" si="9"/>
        <v>0.08888888888888889</v>
      </c>
      <c r="AC37" s="53">
        <f t="shared" si="31"/>
        <v>0</v>
      </c>
      <c r="AD37" s="55">
        <f t="shared" si="10"/>
        <v>0</v>
      </c>
      <c r="AE37" s="509"/>
      <c r="AG37" s="56"/>
      <c r="AH37" s="57"/>
      <c r="AI37" s="63" t="str">
        <f t="shared" si="11"/>
        <v>Sel</v>
      </c>
      <c r="AJ37" s="58" t="str">
        <f t="shared" si="11"/>
        <v>Kg</v>
      </c>
      <c r="AK37" s="187">
        <f t="shared" si="12"/>
        <v>1</v>
      </c>
      <c r="AL37" s="60">
        <f t="shared" si="22"/>
        <v>0</v>
      </c>
      <c r="AM37" s="61">
        <f t="shared" si="23"/>
        <v>0</v>
      </c>
      <c r="AN37" s="62">
        <f t="shared" si="13"/>
        <v>0</v>
      </c>
      <c r="AO37" s="60">
        <f t="shared" si="33"/>
        <v>0</v>
      </c>
      <c r="AP37" s="61">
        <f t="shared" si="19"/>
        <v>0</v>
      </c>
      <c r="AQ37" s="62">
        <f aca="true" t="shared" si="37" ref="AQ37:AQ58">IF(ISTEXT(AP37),0,IF(AP$59=0,0,AP37/AP$59))</f>
        <v>0</v>
      </c>
      <c r="AR37" s="60">
        <f t="shared" si="20"/>
        <v>0.15</v>
      </c>
      <c r="AS37" s="61">
        <f t="shared" si="21"/>
        <v>0.08333333333333334</v>
      </c>
      <c r="AT37" s="62">
        <f t="shared" si="16"/>
        <v>0.00048672063857747784</v>
      </c>
      <c r="AU37" s="60">
        <f t="shared" si="24"/>
        <v>0.16</v>
      </c>
      <c r="AV37" s="61">
        <f t="shared" si="25"/>
        <v>0.08888888888888889</v>
      </c>
      <c r="AW37" s="62">
        <f t="shared" si="17"/>
        <v>0.0007290389899164794</v>
      </c>
      <c r="AX37" s="60">
        <f t="shared" si="32"/>
        <v>0</v>
      </c>
      <c r="AY37" s="61">
        <f t="shared" si="26"/>
        <v>0</v>
      </c>
      <c r="AZ37" s="200">
        <f t="shared" si="18"/>
        <v>0</v>
      </c>
      <c r="BB37"/>
      <c r="BC37" s="3"/>
      <c r="BD37" s="3"/>
      <c r="BE37" s="226"/>
      <c r="BF37" s="226"/>
      <c r="BG37" s="229" t="s">
        <v>247</v>
      </c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/>
      <c r="BW37"/>
    </row>
    <row r="38" spans="1:75" s="1" customFormat="1" ht="23.25">
      <c r="A38" s="56"/>
      <c r="B38" s="57"/>
      <c r="C38" s="24" t="s">
        <v>51</v>
      </c>
      <c r="D38" s="52" t="s">
        <v>22</v>
      </c>
      <c r="E38" s="59">
        <v>1</v>
      </c>
      <c r="F38" s="47"/>
      <c r="G38" s="48">
        <f t="shared" si="0"/>
        <v>0</v>
      </c>
      <c r="H38" s="25"/>
      <c r="I38" s="48">
        <f t="shared" si="36"/>
        <v>0</v>
      </c>
      <c r="J38" s="25">
        <v>0.04</v>
      </c>
      <c r="K38" s="48">
        <f t="shared" si="35"/>
        <v>0.0007119337901575155</v>
      </c>
      <c r="L38" s="25">
        <v>0.007</v>
      </c>
      <c r="M38" s="48">
        <f t="shared" si="2"/>
        <v>0.00017736336686345556</v>
      </c>
      <c r="N38" s="25"/>
      <c r="O38" s="149">
        <f t="shared" si="3"/>
        <v>0</v>
      </c>
      <c r="Q38" s="49"/>
      <c r="R38" s="50"/>
      <c r="S38" s="63" t="str">
        <f t="shared" si="4"/>
        <v>Poivre</v>
      </c>
      <c r="T38" s="58" t="str">
        <f t="shared" si="5"/>
        <v>Kg</v>
      </c>
      <c r="U38" s="53">
        <f t="shared" si="27"/>
        <v>0</v>
      </c>
      <c r="V38" s="54">
        <f t="shared" si="6"/>
        <v>0</v>
      </c>
      <c r="W38" s="53">
        <f t="shared" si="28"/>
        <v>0</v>
      </c>
      <c r="X38" s="54">
        <f t="shared" si="7"/>
        <v>0</v>
      </c>
      <c r="Y38" s="53">
        <f t="shared" si="29"/>
        <v>0.04</v>
      </c>
      <c r="Z38" s="54">
        <f t="shared" si="8"/>
        <v>0.022222222222222223</v>
      </c>
      <c r="AA38" s="53">
        <f t="shared" si="30"/>
        <v>0.007000000000000001</v>
      </c>
      <c r="AB38" s="54">
        <f t="shared" si="9"/>
        <v>0.003888888888888889</v>
      </c>
      <c r="AC38" s="53">
        <f t="shared" si="31"/>
        <v>0</v>
      </c>
      <c r="AD38" s="55">
        <f t="shared" si="10"/>
        <v>0</v>
      </c>
      <c r="AE38" s="509"/>
      <c r="AG38" s="56"/>
      <c r="AH38" s="57"/>
      <c r="AI38" s="63" t="str">
        <f t="shared" si="11"/>
        <v>Poivre</v>
      </c>
      <c r="AJ38" s="58" t="str">
        <f t="shared" si="11"/>
        <v>Kg</v>
      </c>
      <c r="AK38" s="187">
        <f t="shared" si="12"/>
        <v>1</v>
      </c>
      <c r="AL38" s="60">
        <f t="shared" si="22"/>
        <v>0</v>
      </c>
      <c r="AM38" s="61">
        <f t="shared" si="23"/>
        <v>0</v>
      </c>
      <c r="AN38" s="62">
        <f t="shared" si="13"/>
        <v>0</v>
      </c>
      <c r="AO38" s="60">
        <f t="shared" si="33"/>
        <v>0</v>
      </c>
      <c r="AP38" s="61">
        <f t="shared" si="19"/>
        <v>0</v>
      </c>
      <c r="AQ38" s="62">
        <f t="shared" si="37"/>
        <v>0</v>
      </c>
      <c r="AR38" s="60">
        <f t="shared" si="20"/>
        <v>0.04</v>
      </c>
      <c r="AS38" s="61">
        <f t="shared" si="21"/>
        <v>0.022222222222222223</v>
      </c>
      <c r="AT38" s="62">
        <f t="shared" si="16"/>
        <v>0.00012979217028732742</v>
      </c>
      <c r="AU38" s="60">
        <f t="shared" si="24"/>
        <v>0.007000000000000001</v>
      </c>
      <c r="AV38" s="61">
        <f t="shared" si="25"/>
        <v>0.003888888888888889</v>
      </c>
      <c r="AW38" s="62">
        <f t="shared" si="17"/>
        <v>3.1895455808845975E-05</v>
      </c>
      <c r="AX38" s="60">
        <f t="shared" si="32"/>
        <v>0</v>
      </c>
      <c r="AY38" s="61">
        <f t="shared" si="26"/>
        <v>0</v>
      </c>
      <c r="AZ38" s="200">
        <f t="shared" si="18"/>
        <v>0</v>
      </c>
      <c r="BB38"/>
      <c r="BC38" s="3"/>
      <c r="BD38" s="3"/>
      <c r="BE38" s="226"/>
      <c r="BF38" s="226"/>
      <c r="BG38" s="229" t="s">
        <v>248</v>
      </c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/>
      <c r="BW38"/>
    </row>
    <row r="39" spans="1:75" s="1" customFormat="1" ht="31.5" customHeight="1">
      <c r="A39" s="56"/>
      <c r="B39" s="57"/>
      <c r="C39" s="24" t="s">
        <v>52</v>
      </c>
      <c r="D39" s="52" t="s">
        <v>22</v>
      </c>
      <c r="E39" s="59">
        <v>1</v>
      </c>
      <c r="F39" s="47"/>
      <c r="G39" s="48">
        <f t="shared" si="0"/>
        <v>0</v>
      </c>
      <c r="H39" s="25">
        <v>0.05</v>
      </c>
      <c r="I39" s="48">
        <f t="shared" si="36"/>
        <v>0.01751313485113836</v>
      </c>
      <c r="J39" s="25"/>
      <c r="K39" s="48">
        <f t="shared" si="35"/>
        <v>0</v>
      </c>
      <c r="L39" s="25">
        <v>0.1</v>
      </c>
      <c r="M39" s="48">
        <f t="shared" si="2"/>
        <v>0.002533762383763651</v>
      </c>
      <c r="N39" s="25">
        <v>0.04</v>
      </c>
      <c r="O39" s="149">
        <f t="shared" si="3"/>
        <v>0.007611798287345384</v>
      </c>
      <c r="Q39" s="49"/>
      <c r="R39" s="50"/>
      <c r="S39" s="63" t="str">
        <f t="shared" si="4"/>
        <v>huile</v>
      </c>
      <c r="T39" s="58" t="str">
        <f t="shared" si="5"/>
        <v>Kg</v>
      </c>
      <c r="U39" s="53">
        <f t="shared" si="27"/>
        <v>0</v>
      </c>
      <c r="V39" s="54">
        <f t="shared" si="6"/>
        <v>0</v>
      </c>
      <c r="W39" s="53">
        <f t="shared" si="28"/>
        <v>0.5</v>
      </c>
      <c r="X39" s="54">
        <f t="shared" si="7"/>
        <v>0.35714285714285715</v>
      </c>
      <c r="Y39" s="53">
        <f t="shared" si="29"/>
        <v>0</v>
      </c>
      <c r="Z39" s="54">
        <f t="shared" si="8"/>
        <v>0</v>
      </c>
      <c r="AA39" s="53">
        <f t="shared" si="30"/>
        <v>0.1</v>
      </c>
      <c r="AB39" s="54">
        <f t="shared" si="9"/>
        <v>0.05555555555555556</v>
      </c>
      <c r="AC39" s="53">
        <f t="shared" si="31"/>
        <v>0.26666666666666666</v>
      </c>
      <c r="AD39" s="55">
        <f t="shared" si="10"/>
        <v>0.14814814814814814</v>
      </c>
      <c r="AE39" s="509"/>
      <c r="AG39" s="56"/>
      <c r="AH39" s="57"/>
      <c r="AI39" s="63" t="str">
        <f t="shared" si="11"/>
        <v>huile</v>
      </c>
      <c r="AJ39" s="58" t="str">
        <f t="shared" si="11"/>
        <v>Kg</v>
      </c>
      <c r="AK39" s="187">
        <f t="shared" si="12"/>
        <v>1</v>
      </c>
      <c r="AL39" s="60">
        <f t="shared" si="22"/>
        <v>0</v>
      </c>
      <c r="AM39" s="61">
        <f t="shared" si="23"/>
        <v>0</v>
      </c>
      <c r="AN39" s="62">
        <f t="shared" si="13"/>
        <v>0</v>
      </c>
      <c r="AO39" s="60">
        <f t="shared" si="33"/>
        <v>0.5</v>
      </c>
      <c r="AP39" s="61">
        <f t="shared" si="19"/>
        <v>0.35714285714285715</v>
      </c>
      <c r="AQ39" s="62">
        <f t="shared" si="37"/>
        <v>0.0027389756231169537</v>
      </c>
      <c r="AR39" s="60">
        <f t="shared" si="20"/>
        <v>0</v>
      </c>
      <c r="AS39" s="61">
        <f t="shared" si="21"/>
        <v>0</v>
      </c>
      <c r="AT39" s="62">
        <f t="shared" si="16"/>
        <v>0</v>
      </c>
      <c r="AU39" s="60">
        <f t="shared" si="24"/>
        <v>0.1</v>
      </c>
      <c r="AV39" s="61">
        <f t="shared" si="25"/>
        <v>0.05555555555555556</v>
      </c>
      <c r="AW39" s="62">
        <f t="shared" si="17"/>
        <v>0.00045564936869779964</v>
      </c>
      <c r="AX39" s="60">
        <f t="shared" si="32"/>
        <v>0.26666666666666666</v>
      </c>
      <c r="AY39" s="61">
        <f t="shared" si="26"/>
        <v>0.14814814814814814</v>
      </c>
      <c r="AZ39" s="200">
        <f t="shared" si="18"/>
        <v>0.0012401178111920632</v>
      </c>
      <c r="BB39"/>
      <c r="BC39" s="3"/>
      <c r="BD39" s="3"/>
      <c r="BE39" s="226"/>
      <c r="BF39" s="226"/>
      <c r="BG39" s="229" t="s">
        <v>290</v>
      </c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/>
      <c r="BW39"/>
    </row>
    <row r="40" spans="1:75" s="1" customFormat="1" ht="23.25">
      <c r="A40" s="56"/>
      <c r="B40" s="57"/>
      <c r="C40" s="24"/>
      <c r="D40" s="52"/>
      <c r="E40" s="59"/>
      <c r="F40" s="47"/>
      <c r="G40" s="48">
        <f t="shared" si="0"/>
        <v>0</v>
      </c>
      <c r="H40" s="25"/>
      <c r="I40" s="48">
        <f t="shared" si="36"/>
        <v>0</v>
      </c>
      <c r="J40" s="25"/>
      <c r="K40" s="48">
        <f t="shared" si="35"/>
        <v>0</v>
      </c>
      <c r="L40" s="25"/>
      <c r="M40" s="48">
        <f t="shared" si="2"/>
        <v>0</v>
      </c>
      <c r="N40" s="25"/>
      <c r="O40" s="149">
        <f t="shared" si="3"/>
        <v>0</v>
      </c>
      <c r="Q40" s="49"/>
      <c r="R40" s="50"/>
      <c r="S40" s="63">
        <f t="shared" si="4"/>
        <v>0</v>
      </c>
      <c r="T40" s="58">
        <f t="shared" si="5"/>
        <v>0</v>
      </c>
      <c r="U40" s="53">
        <f t="shared" si="27"/>
        <v>0</v>
      </c>
      <c r="V40" s="54">
        <f t="shared" si="6"/>
        <v>0</v>
      </c>
      <c r="W40" s="53">
        <f t="shared" si="28"/>
        <v>0</v>
      </c>
      <c r="X40" s="54">
        <f t="shared" si="7"/>
        <v>0</v>
      </c>
      <c r="Y40" s="53">
        <f t="shared" si="29"/>
        <v>0</v>
      </c>
      <c r="Z40" s="54">
        <f t="shared" si="8"/>
        <v>0</v>
      </c>
      <c r="AA40" s="53">
        <f t="shared" si="30"/>
        <v>0</v>
      </c>
      <c r="AB40" s="54">
        <f t="shared" si="9"/>
        <v>0</v>
      </c>
      <c r="AC40" s="53">
        <f t="shared" si="31"/>
        <v>0</v>
      </c>
      <c r="AD40" s="55">
        <f t="shared" si="10"/>
        <v>0</v>
      </c>
      <c r="AE40" s="509"/>
      <c r="AG40" s="56"/>
      <c r="AH40" s="57"/>
      <c r="AI40" s="63">
        <f t="shared" si="11"/>
        <v>0</v>
      </c>
      <c r="AJ40" s="58">
        <f t="shared" si="11"/>
        <v>0</v>
      </c>
      <c r="AK40" s="187">
        <f t="shared" si="12"/>
        <v>0</v>
      </c>
      <c r="AL40" s="60">
        <f t="shared" si="22"/>
        <v>0</v>
      </c>
      <c r="AM40" s="61">
        <f t="shared" si="23"/>
        <v>0</v>
      </c>
      <c r="AN40" s="62">
        <f t="shared" si="13"/>
        <v>0</v>
      </c>
      <c r="AO40" s="60">
        <f t="shared" si="33"/>
        <v>0</v>
      </c>
      <c r="AP40" s="61">
        <f t="shared" si="19"/>
        <v>0</v>
      </c>
      <c r="AQ40" s="62">
        <f t="shared" si="37"/>
        <v>0</v>
      </c>
      <c r="AR40" s="60">
        <f t="shared" si="20"/>
        <v>0</v>
      </c>
      <c r="AS40" s="61">
        <f t="shared" si="21"/>
        <v>0</v>
      </c>
      <c r="AT40" s="62">
        <f t="shared" si="16"/>
        <v>0</v>
      </c>
      <c r="AU40" s="60">
        <f t="shared" si="24"/>
        <v>0</v>
      </c>
      <c r="AV40" s="61">
        <f t="shared" si="25"/>
        <v>0</v>
      </c>
      <c r="AW40" s="62">
        <f t="shared" si="17"/>
        <v>0</v>
      </c>
      <c r="AX40" s="60">
        <f t="shared" si="32"/>
        <v>0</v>
      </c>
      <c r="AY40" s="61">
        <f t="shared" si="26"/>
        <v>0</v>
      </c>
      <c r="AZ40" s="200">
        <f t="shared" si="18"/>
        <v>0</v>
      </c>
      <c r="BB40"/>
      <c r="BC40" s="3"/>
      <c r="BD40" s="3"/>
      <c r="BE40" s="226"/>
      <c r="BF40" s="226"/>
      <c r="BG40" s="229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/>
      <c r="BW40"/>
    </row>
    <row r="41" spans="1:75" s="1" customFormat="1" ht="23.25">
      <c r="A41" s="56"/>
      <c r="B41" s="57"/>
      <c r="C41" s="24"/>
      <c r="D41" s="52"/>
      <c r="E41" s="59"/>
      <c r="F41" s="47"/>
      <c r="G41" s="48">
        <f t="shared" si="0"/>
        <v>0</v>
      </c>
      <c r="H41" s="25"/>
      <c r="I41" s="48">
        <f t="shared" si="36"/>
        <v>0</v>
      </c>
      <c r="J41" s="25"/>
      <c r="K41" s="48">
        <f t="shared" si="35"/>
        <v>0</v>
      </c>
      <c r="L41" s="25"/>
      <c r="M41" s="48">
        <f t="shared" si="2"/>
        <v>0</v>
      </c>
      <c r="N41" s="25"/>
      <c r="O41" s="149">
        <f t="shared" si="3"/>
        <v>0</v>
      </c>
      <c r="Q41" s="49"/>
      <c r="R41" s="50"/>
      <c r="S41" s="63">
        <f aca="true" t="shared" si="38" ref="S41:S58">C41</f>
        <v>0</v>
      </c>
      <c r="T41" s="58">
        <f aca="true" t="shared" si="39" ref="T41:T58">D41</f>
        <v>0</v>
      </c>
      <c r="U41" s="53">
        <f t="shared" si="27"/>
        <v>0</v>
      </c>
      <c r="V41" s="54">
        <f aca="true" t="shared" si="40" ref="V41:V58">IF(ISTEXT(F41),0,(F41/F$8)*G$7)</f>
        <v>0</v>
      </c>
      <c r="W41" s="53">
        <f t="shared" si="28"/>
        <v>0</v>
      </c>
      <c r="X41" s="54">
        <f aca="true" t="shared" si="41" ref="X41:X58">IF(ISTEXT(H41),0,(H41/H$8)*I$7)</f>
        <v>0</v>
      </c>
      <c r="Y41" s="53">
        <f t="shared" si="29"/>
        <v>0</v>
      </c>
      <c r="Z41" s="54">
        <f aca="true" t="shared" si="42" ref="Z41:Z58">IF(ISTEXT(J41),0,(J41/J$8)*K$7)</f>
        <v>0</v>
      </c>
      <c r="AA41" s="53">
        <f t="shared" si="30"/>
        <v>0</v>
      </c>
      <c r="AB41" s="54">
        <f aca="true" t="shared" si="43" ref="AB41:AB58">IF(ISTEXT(L41),0,(L41/L$8)*M$7)</f>
        <v>0</v>
      </c>
      <c r="AC41" s="53">
        <f t="shared" si="31"/>
        <v>0</v>
      </c>
      <c r="AD41" s="55">
        <f aca="true" t="shared" si="44" ref="AD41:AD58">IF(ISTEXT(N41),0,(N41/N$8)*O$7)</f>
        <v>0</v>
      </c>
      <c r="AE41" s="509"/>
      <c r="AG41" s="56"/>
      <c r="AH41" s="57"/>
      <c r="AI41" s="63">
        <f aca="true" t="shared" si="45" ref="AI41:AJ58">S41</f>
        <v>0</v>
      </c>
      <c r="AJ41" s="58">
        <f t="shared" si="45"/>
        <v>0</v>
      </c>
      <c r="AK41" s="187">
        <f aca="true" t="shared" si="46" ref="AK41:AK58">E41</f>
        <v>0</v>
      </c>
      <c r="AL41" s="60">
        <f t="shared" si="22"/>
        <v>0</v>
      </c>
      <c r="AM41" s="61">
        <f t="shared" si="23"/>
        <v>0</v>
      </c>
      <c r="AN41" s="62">
        <f t="shared" si="13"/>
        <v>0</v>
      </c>
      <c r="AO41" s="60">
        <f t="shared" si="33"/>
        <v>0</v>
      </c>
      <c r="AP41" s="61">
        <f t="shared" si="19"/>
        <v>0</v>
      </c>
      <c r="AQ41" s="62">
        <f t="shared" si="37"/>
        <v>0</v>
      </c>
      <c r="AR41" s="60">
        <f t="shared" si="20"/>
        <v>0</v>
      </c>
      <c r="AS41" s="61">
        <f t="shared" si="21"/>
        <v>0</v>
      </c>
      <c r="AT41" s="62">
        <f t="shared" si="16"/>
        <v>0</v>
      </c>
      <c r="AU41" s="60">
        <f t="shared" si="24"/>
        <v>0</v>
      </c>
      <c r="AV41" s="61">
        <f t="shared" si="25"/>
        <v>0</v>
      </c>
      <c r="AW41" s="62">
        <f t="shared" si="17"/>
        <v>0</v>
      </c>
      <c r="AX41" s="60">
        <f t="shared" si="32"/>
        <v>0</v>
      </c>
      <c r="AY41" s="61">
        <f t="shared" si="26"/>
        <v>0</v>
      </c>
      <c r="AZ41" s="200">
        <f t="shared" si="18"/>
        <v>0</v>
      </c>
      <c r="BB41"/>
      <c r="BC41" s="3"/>
      <c r="BD41" s="3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/>
      <c r="BW41"/>
    </row>
    <row r="42" spans="1:75" s="1" customFormat="1" ht="20.25" customHeight="1">
      <c r="A42" s="56"/>
      <c r="B42" s="150"/>
      <c r="C42" s="67" t="s">
        <v>53</v>
      </c>
      <c r="D42" s="52">
        <v>0</v>
      </c>
      <c r="E42" s="59"/>
      <c r="F42" s="47">
        <v>0</v>
      </c>
      <c r="G42" s="48">
        <f t="shared" si="0"/>
        <v>0</v>
      </c>
      <c r="H42" s="25"/>
      <c r="I42" s="48">
        <f t="shared" si="36"/>
        <v>0</v>
      </c>
      <c r="J42" s="25"/>
      <c r="K42" s="48">
        <f t="shared" si="35"/>
        <v>0</v>
      </c>
      <c r="L42" s="25"/>
      <c r="M42" s="48">
        <f t="shared" si="2"/>
        <v>0</v>
      </c>
      <c r="N42" s="25"/>
      <c r="O42" s="149">
        <f t="shared" si="3"/>
        <v>0</v>
      </c>
      <c r="Q42" s="49"/>
      <c r="R42" s="50"/>
      <c r="S42" s="63" t="str">
        <f t="shared" si="38"/>
        <v>GARNITURE DE FINITION</v>
      </c>
      <c r="T42" s="58">
        <f t="shared" si="39"/>
        <v>0</v>
      </c>
      <c r="U42" s="53">
        <f t="shared" si="27"/>
        <v>0</v>
      </c>
      <c r="V42" s="54">
        <f t="shared" si="40"/>
        <v>0</v>
      </c>
      <c r="W42" s="53">
        <f t="shared" si="28"/>
        <v>0</v>
      </c>
      <c r="X42" s="54">
        <f t="shared" si="41"/>
        <v>0</v>
      </c>
      <c r="Y42" s="53">
        <f t="shared" si="29"/>
        <v>0</v>
      </c>
      <c r="Z42" s="54">
        <f t="shared" si="42"/>
        <v>0</v>
      </c>
      <c r="AA42" s="53">
        <f t="shared" si="30"/>
        <v>0</v>
      </c>
      <c r="AB42" s="54">
        <f t="shared" si="43"/>
        <v>0</v>
      </c>
      <c r="AC42" s="53">
        <f t="shared" si="31"/>
        <v>0</v>
      </c>
      <c r="AD42" s="55">
        <f t="shared" si="44"/>
        <v>0</v>
      </c>
      <c r="AE42" s="509"/>
      <c r="AG42" s="56"/>
      <c r="AH42" s="57"/>
      <c r="AI42" s="63" t="str">
        <f t="shared" si="45"/>
        <v>GARNITURE DE FINITION</v>
      </c>
      <c r="AJ42" s="58">
        <f t="shared" si="45"/>
        <v>0</v>
      </c>
      <c r="AK42" s="187">
        <f t="shared" si="46"/>
        <v>0</v>
      </c>
      <c r="AL42" s="60">
        <f t="shared" si="22"/>
        <v>0</v>
      </c>
      <c r="AM42" s="61">
        <f t="shared" si="23"/>
        <v>0</v>
      </c>
      <c r="AN42" s="62">
        <f t="shared" si="13"/>
        <v>0</v>
      </c>
      <c r="AO42" s="60">
        <f t="shared" si="33"/>
        <v>0</v>
      </c>
      <c r="AP42" s="61">
        <f t="shared" si="19"/>
        <v>0</v>
      </c>
      <c r="AQ42" s="62">
        <f t="shared" si="37"/>
        <v>0</v>
      </c>
      <c r="AR42" s="60">
        <f t="shared" si="20"/>
        <v>0</v>
      </c>
      <c r="AS42" s="61">
        <f t="shared" si="21"/>
        <v>0</v>
      </c>
      <c r="AT42" s="62">
        <f t="shared" si="16"/>
        <v>0</v>
      </c>
      <c r="AU42" s="60">
        <f t="shared" si="24"/>
        <v>0</v>
      </c>
      <c r="AV42" s="61">
        <f t="shared" si="25"/>
        <v>0</v>
      </c>
      <c r="AW42" s="62">
        <f t="shared" si="17"/>
        <v>0</v>
      </c>
      <c r="AX42" s="60">
        <f t="shared" si="32"/>
        <v>0</v>
      </c>
      <c r="AY42" s="61">
        <f t="shared" si="26"/>
        <v>0</v>
      </c>
      <c r="AZ42" s="200">
        <f t="shared" si="18"/>
        <v>0</v>
      </c>
      <c r="BB42"/>
      <c r="BC42" s="3"/>
      <c r="BD42" s="3"/>
      <c r="BE42" s="226"/>
      <c r="BF42" s="226"/>
      <c r="BG42" s="229" t="s">
        <v>239</v>
      </c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/>
      <c r="BW42"/>
    </row>
    <row r="43" spans="1:75" s="1" customFormat="1" ht="23.25">
      <c r="A43" s="56"/>
      <c r="B43" s="57"/>
      <c r="C43" s="24" t="s">
        <v>54</v>
      </c>
      <c r="D43" s="52" t="s">
        <v>22</v>
      </c>
      <c r="E43" s="59">
        <v>1</v>
      </c>
      <c r="F43" s="47">
        <v>0.425</v>
      </c>
      <c r="G43" s="48">
        <f t="shared" si="0"/>
        <v>0.05086774386594853</v>
      </c>
      <c r="H43" s="25">
        <v>0.15</v>
      </c>
      <c r="I43" s="48">
        <f t="shared" si="36"/>
        <v>0.052539404553415076</v>
      </c>
      <c r="J43" s="25"/>
      <c r="K43" s="48">
        <f t="shared" si="35"/>
        <v>0</v>
      </c>
      <c r="L43" s="25"/>
      <c r="M43" s="48">
        <f t="shared" si="2"/>
        <v>0</v>
      </c>
      <c r="N43" s="25">
        <v>0.08</v>
      </c>
      <c r="O43" s="149">
        <f t="shared" si="3"/>
        <v>0.015223596574690768</v>
      </c>
      <c r="Q43" s="49"/>
      <c r="R43" s="50"/>
      <c r="S43" s="63" t="str">
        <f t="shared" si="38"/>
        <v>champignons de paris</v>
      </c>
      <c r="T43" s="58" t="str">
        <f t="shared" si="39"/>
        <v>Kg</v>
      </c>
      <c r="U43" s="53">
        <f t="shared" si="27"/>
        <v>3.5416666666666665</v>
      </c>
      <c r="V43" s="54">
        <f t="shared" si="40"/>
        <v>2.65625</v>
      </c>
      <c r="W43" s="53">
        <f t="shared" si="28"/>
        <v>1.5</v>
      </c>
      <c r="X43" s="54">
        <f t="shared" si="41"/>
        <v>1.0714285714285714</v>
      </c>
      <c r="Y43" s="53">
        <f t="shared" si="29"/>
        <v>0</v>
      </c>
      <c r="Z43" s="54">
        <f t="shared" si="42"/>
        <v>0</v>
      </c>
      <c r="AA43" s="53">
        <f t="shared" si="30"/>
        <v>0</v>
      </c>
      <c r="AB43" s="54">
        <f t="shared" si="43"/>
        <v>0</v>
      </c>
      <c r="AC43" s="53">
        <f t="shared" si="31"/>
        <v>0.5333333333333333</v>
      </c>
      <c r="AD43" s="55">
        <f t="shared" si="44"/>
        <v>0.2962962962962963</v>
      </c>
      <c r="AE43" s="509"/>
      <c r="AG43" s="56"/>
      <c r="AH43" s="57"/>
      <c r="AI43" s="63" t="str">
        <f t="shared" si="45"/>
        <v>champignons de paris</v>
      </c>
      <c r="AJ43" s="58" t="str">
        <f t="shared" si="45"/>
        <v>Kg</v>
      </c>
      <c r="AK43" s="187">
        <f t="shared" si="46"/>
        <v>1</v>
      </c>
      <c r="AL43" s="60">
        <f t="shared" si="22"/>
        <v>3.5416666666666665</v>
      </c>
      <c r="AM43" s="61">
        <f t="shared" si="23"/>
        <v>2.65625</v>
      </c>
      <c r="AN43" s="62">
        <f t="shared" si="13"/>
        <v>0.014728816496274475</v>
      </c>
      <c r="AO43" s="60">
        <f t="shared" si="33"/>
        <v>1.5</v>
      </c>
      <c r="AP43" s="61">
        <f t="shared" si="19"/>
        <v>1.0714285714285714</v>
      </c>
      <c r="AQ43" s="62">
        <f t="shared" si="37"/>
        <v>0.008216926869350862</v>
      </c>
      <c r="AR43" s="60">
        <f t="shared" si="20"/>
        <v>0</v>
      </c>
      <c r="AS43" s="61">
        <f t="shared" si="21"/>
        <v>0</v>
      </c>
      <c r="AT43" s="62">
        <f t="shared" si="16"/>
        <v>0</v>
      </c>
      <c r="AU43" s="60">
        <f t="shared" si="24"/>
        <v>0</v>
      </c>
      <c r="AV43" s="61">
        <f t="shared" si="25"/>
        <v>0</v>
      </c>
      <c r="AW43" s="62">
        <f t="shared" si="17"/>
        <v>0</v>
      </c>
      <c r="AX43" s="60">
        <f t="shared" si="32"/>
        <v>0.5333333333333333</v>
      </c>
      <c r="AY43" s="61">
        <f t="shared" si="26"/>
        <v>0.2962962962962963</v>
      </c>
      <c r="AZ43" s="200">
        <f t="shared" si="18"/>
        <v>0.0024802356223841263</v>
      </c>
      <c r="BB43"/>
      <c r="BC43" s="3"/>
      <c r="BD43" s="3"/>
      <c r="BE43" s="226"/>
      <c r="BF43" s="226"/>
      <c r="BG43" s="226"/>
      <c r="BH43" s="231" t="s">
        <v>240</v>
      </c>
      <c r="BI43" s="226"/>
      <c r="BJ43" s="226"/>
      <c r="BK43" s="226"/>
      <c r="BL43" s="231" t="s">
        <v>241</v>
      </c>
      <c r="BM43" s="226"/>
      <c r="BN43" s="231" t="s">
        <v>242</v>
      </c>
      <c r="BO43" s="226"/>
      <c r="BP43" s="226"/>
      <c r="BQ43" s="226"/>
      <c r="BR43" s="226"/>
      <c r="BS43" s="226"/>
      <c r="BT43" s="226"/>
      <c r="BU43" s="226"/>
      <c r="BV43"/>
      <c r="BW43"/>
    </row>
    <row r="44" spans="1:75" s="1" customFormat="1" ht="46.5">
      <c r="A44" s="56"/>
      <c r="B44" s="57"/>
      <c r="C44" s="24" t="s">
        <v>55</v>
      </c>
      <c r="D44" s="52" t="s">
        <v>22</v>
      </c>
      <c r="E44" s="59">
        <v>1</v>
      </c>
      <c r="F44" s="47"/>
      <c r="G44" s="48">
        <f t="shared" si="0"/>
        <v>0</v>
      </c>
      <c r="H44" s="25">
        <v>0.1</v>
      </c>
      <c r="I44" s="48">
        <f t="shared" si="36"/>
        <v>0.03502626970227672</v>
      </c>
      <c r="J44" s="25"/>
      <c r="K44" s="48">
        <f t="shared" si="35"/>
        <v>0</v>
      </c>
      <c r="L44" s="25"/>
      <c r="M44" s="48">
        <f t="shared" si="2"/>
        <v>0</v>
      </c>
      <c r="N44" s="25">
        <v>0.08</v>
      </c>
      <c r="O44" s="149">
        <f t="shared" si="3"/>
        <v>0.015223596574690768</v>
      </c>
      <c r="Q44" s="49"/>
      <c r="R44" s="50"/>
      <c r="S44" s="63" t="str">
        <f t="shared" si="38"/>
        <v>petits oignons blancs (10g)</v>
      </c>
      <c r="T44" s="58" t="str">
        <f t="shared" si="39"/>
        <v>Kg</v>
      </c>
      <c r="U44" s="53">
        <f t="shared" si="27"/>
        <v>0</v>
      </c>
      <c r="V44" s="54">
        <f t="shared" si="40"/>
        <v>0</v>
      </c>
      <c r="W44" s="53">
        <f t="shared" si="28"/>
        <v>1</v>
      </c>
      <c r="X44" s="54">
        <f t="shared" si="41"/>
        <v>0.7142857142857143</v>
      </c>
      <c r="Y44" s="53">
        <f t="shared" si="29"/>
        <v>0</v>
      </c>
      <c r="Z44" s="54">
        <f t="shared" si="42"/>
        <v>0</v>
      </c>
      <c r="AA44" s="53">
        <f t="shared" si="30"/>
        <v>0</v>
      </c>
      <c r="AB44" s="54">
        <f t="shared" si="43"/>
        <v>0</v>
      </c>
      <c r="AC44" s="53">
        <f t="shared" si="31"/>
        <v>0.5333333333333333</v>
      </c>
      <c r="AD44" s="55">
        <f t="shared" si="44"/>
        <v>0.2962962962962963</v>
      </c>
      <c r="AE44" s="509"/>
      <c r="AG44" s="56"/>
      <c r="AH44" s="57"/>
      <c r="AI44" s="63" t="str">
        <f t="shared" si="45"/>
        <v>petits oignons blancs (10g)</v>
      </c>
      <c r="AJ44" s="58" t="str">
        <f t="shared" si="45"/>
        <v>Kg</v>
      </c>
      <c r="AK44" s="187">
        <f t="shared" si="46"/>
        <v>1</v>
      </c>
      <c r="AL44" s="60">
        <f t="shared" si="22"/>
        <v>0</v>
      </c>
      <c r="AM44" s="61">
        <f t="shared" si="23"/>
        <v>0</v>
      </c>
      <c r="AN44" s="62">
        <f t="shared" si="13"/>
        <v>0</v>
      </c>
      <c r="AO44" s="60">
        <f t="shared" si="33"/>
        <v>1</v>
      </c>
      <c r="AP44" s="61">
        <f t="shared" si="19"/>
        <v>0.7142857142857143</v>
      </c>
      <c r="AQ44" s="62">
        <f t="shared" si="37"/>
        <v>0.005477951246233907</v>
      </c>
      <c r="AR44" s="60">
        <f t="shared" si="20"/>
        <v>0</v>
      </c>
      <c r="AS44" s="61">
        <f t="shared" si="21"/>
        <v>0</v>
      </c>
      <c r="AT44" s="62">
        <f t="shared" si="16"/>
        <v>0</v>
      </c>
      <c r="AU44" s="60">
        <f t="shared" si="24"/>
        <v>0</v>
      </c>
      <c r="AV44" s="61">
        <f t="shared" si="25"/>
        <v>0</v>
      </c>
      <c r="AW44" s="62">
        <f t="shared" si="17"/>
        <v>0</v>
      </c>
      <c r="AX44" s="60">
        <f t="shared" si="32"/>
        <v>0.5333333333333333</v>
      </c>
      <c r="AY44" s="61">
        <f t="shared" si="26"/>
        <v>0.2962962962962963</v>
      </c>
      <c r="AZ44" s="200">
        <f t="shared" si="18"/>
        <v>0.0024802356223841263</v>
      </c>
      <c r="BB44"/>
      <c r="BC44" s="3"/>
      <c r="BD44" s="3"/>
      <c r="BE44" s="226"/>
      <c r="BF44" s="226"/>
      <c r="BG44" s="526" t="s">
        <v>11</v>
      </c>
      <c r="BH44" s="526"/>
      <c r="BI44" s="526"/>
      <c r="BJ44" s="526"/>
      <c r="BK44" s="226"/>
      <c r="BL44" s="264" t="s">
        <v>15</v>
      </c>
      <c r="BM44" s="226"/>
      <c r="BN44" s="265" t="s">
        <v>18</v>
      </c>
      <c r="BO44" s="226"/>
      <c r="BP44" s="226"/>
      <c r="BQ44" s="226"/>
      <c r="BR44" s="226"/>
      <c r="BS44" s="226"/>
      <c r="BT44" s="226"/>
      <c r="BU44" s="226"/>
      <c r="BV44"/>
      <c r="BW44"/>
    </row>
    <row r="45" spans="1:75" s="1" customFormat="1" ht="23.25">
      <c r="A45" s="56"/>
      <c r="B45" s="57"/>
      <c r="C45" s="24" t="s">
        <v>56</v>
      </c>
      <c r="D45" s="52" t="s">
        <v>22</v>
      </c>
      <c r="E45" s="59">
        <v>1</v>
      </c>
      <c r="F45" s="47"/>
      <c r="G45" s="48">
        <f t="shared" si="0"/>
        <v>0</v>
      </c>
      <c r="H45" s="25"/>
      <c r="I45" s="48">
        <f t="shared" si="36"/>
        <v>0</v>
      </c>
      <c r="J45" s="25">
        <v>4</v>
      </c>
      <c r="K45" s="48">
        <f t="shared" si="35"/>
        <v>0.07119337901575154</v>
      </c>
      <c r="L45" s="25"/>
      <c r="M45" s="48">
        <f t="shared" si="2"/>
        <v>0</v>
      </c>
      <c r="N45" s="25"/>
      <c r="O45" s="149">
        <f t="shared" si="3"/>
        <v>0</v>
      </c>
      <c r="Q45" s="49"/>
      <c r="R45" s="50"/>
      <c r="S45" s="63" t="str">
        <f t="shared" si="38"/>
        <v>navets frais</v>
      </c>
      <c r="T45" s="58" t="str">
        <f t="shared" si="39"/>
        <v>Kg</v>
      </c>
      <c r="U45" s="53">
        <f t="shared" si="27"/>
        <v>0</v>
      </c>
      <c r="V45" s="54">
        <f t="shared" si="40"/>
        <v>0</v>
      </c>
      <c r="W45" s="53">
        <f t="shared" si="28"/>
        <v>0</v>
      </c>
      <c r="X45" s="54">
        <f t="shared" si="41"/>
        <v>0</v>
      </c>
      <c r="Y45" s="53">
        <f t="shared" si="29"/>
        <v>4</v>
      </c>
      <c r="Z45" s="54">
        <f t="shared" si="42"/>
        <v>2.2222222222222223</v>
      </c>
      <c r="AA45" s="53">
        <f t="shared" si="30"/>
        <v>0</v>
      </c>
      <c r="AB45" s="54">
        <f t="shared" si="43"/>
        <v>0</v>
      </c>
      <c r="AC45" s="53">
        <f t="shared" si="31"/>
        <v>0</v>
      </c>
      <c r="AD45" s="55">
        <f t="shared" si="44"/>
        <v>0</v>
      </c>
      <c r="AE45" s="509"/>
      <c r="AG45" s="56"/>
      <c r="AH45" s="57"/>
      <c r="AI45" s="63" t="str">
        <f t="shared" si="45"/>
        <v>navets frais</v>
      </c>
      <c r="AJ45" s="58" t="str">
        <f t="shared" si="45"/>
        <v>Kg</v>
      </c>
      <c r="AK45" s="187">
        <f t="shared" si="46"/>
        <v>1</v>
      </c>
      <c r="AL45" s="60">
        <f t="shared" si="22"/>
        <v>0</v>
      </c>
      <c r="AM45" s="61">
        <f t="shared" si="23"/>
        <v>0</v>
      </c>
      <c r="AN45" s="62">
        <f t="shared" si="13"/>
        <v>0</v>
      </c>
      <c r="AO45" s="60">
        <f t="shared" si="33"/>
        <v>0</v>
      </c>
      <c r="AP45" s="61">
        <f t="shared" si="19"/>
        <v>0</v>
      </c>
      <c r="AQ45" s="62">
        <f t="shared" si="37"/>
        <v>0</v>
      </c>
      <c r="AR45" s="60">
        <f t="shared" si="20"/>
        <v>4</v>
      </c>
      <c r="AS45" s="61">
        <f t="shared" si="21"/>
        <v>2.2222222222222223</v>
      </c>
      <c r="AT45" s="62">
        <f t="shared" si="16"/>
        <v>0.012979217028732741</v>
      </c>
      <c r="AU45" s="60">
        <f t="shared" si="24"/>
        <v>0</v>
      </c>
      <c r="AV45" s="61">
        <f t="shared" si="25"/>
        <v>0</v>
      </c>
      <c r="AW45" s="62">
        <f t="shared" si="17"/>
        <v>0</v>
      </c>
      <c r="AX45" s="60">
        <f t="shared" si="32"/>
        <v>0</v>
      </c>
      <c r="AY45" s="61">
        <f t="shared" si="26"/>
        <v>0</v>
      </c>
      <c r="AZ45" s="200">
        <f t="shared" si="18"/>
        <v>0</v>
      </c>
      <c r="BB45"/>
      <c r="BC45" s="3"/>
      <c r="BD45" s="3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7"/>
      <c r="BQ45" s="227"/>
      <c r="BR45" s="227"/>
      <c r="BS45" s="227"/>
      <c r="BT45" s="227"/>
      <c r="BU45" s="227"/>
      <c r="BV45"/>
      <c r="BW45"/>
    </row>
    <row r="46" spans="1:75" s="1" customFormat="1" ht="23.25">
      <c r="A46" s="56"/>
      <c r="B46" s="57"/>
      <c r="C46" s="24" t="s">
        <v>57</v>
      </c>
      <c r="D46" s="52" t="s">
        <v>22</v>
      </c>
      <c r="E46" s="59">
        <v>1</v>
      </c>
      <c r="F46" s="47"/>
      <c r="G46" s="48">
        <f t="shared" si="0"/>
        <v>0</v>
      </c>
      <c r="H46" s="25"/>
      <c r="I46" s="48">
        <f t="shared" si="36"/>
        <v>0</v>
      </c>
      <c r="J46" s="25">
        <v>3</v>
      </c>
      <c r="K46" s="48">
        <f t="shared" si="35"/>
        <v>0.053395034261813655</v>
      </c>
      <c r="L46" s="25"/>
      <c r="M46" s="48">
        <f t="shared" si="2"/>
        <v>0</v>
      </c>
      <c r="N46" s="25"/>
      <c r="O46" s="149">
        <f t="shared" si="3"/>
        <v>0</v>
      </c>
      <c r="Q46" s="49"/>
      <c r="R46" s="50"/>
      <c r="S46" s="63" t="str">
        <f t="shared" si="38"/>
        <v>tomates concassées </v>
      </c>
      <c r="T46" s="58" t="str">
        <f t="shared" si="39"/>
        <v>Kg</v>
      </c>
      <c r="U46" s="53">
        <f t="shared" si="27"/>
        <v>0</v>
      </c>
      <c r="V46" s="54">
        <f t="shared" si="40"/>
        <v>0</v>
      </c>
      <c r="W46" s="53">
        <f t="shared" si="28"/>
        <v>0</v>
      </c>
      <c r="X46" s="54">
        <f t="shared" si="41"/>
        <v>0</v>
      </c>
      <c r="Y46" s="53">
        <f t="shared" si="29"/>
        <v>3</v>
      </c>
      <c r="Z46" s="54">
        <f t="shared" si="42"/>
        <v>1.6666666666666667</v>
      </c>
      <c r="AA46" s="53">
        <f t="shared" si="30"/>
        <v>0</v>
      </c>
      <c r="AB46" s="54">
        <f t="shared" si="43"/>
        <v>0</v>
      </c>
      <c r="AC46" s="53">
        <f t="shared" si="31"/>
        <v>0</v>
      </c>
      <c r="AD46" s="55">
        <f t="shared" si="44"/>
        <v>0</v>
      </c>
      <c r="AE46" s="509"/>
      <c r="AG46" s="56"/>
      <c r="AH46" s="57"/>
      <c r="AI46" s="63" t="str">
        <f t="shared" si="45"/>
        <v>tomates concassées </v>
      </c>
      <c r="AJ46" s="58" t="str">
        <f t="shared" si="45"/>
        <v>Kg</v>
      </c>
      <c r="AK46" s="187">
        <f t="shared" si="46"/>
        <v>1</v>
      </c>
      <c r="AL46" s="60">
        <f t="shared" si="22"/>
        <v>0</v>
      </c>
      <c r="AM46" s="61">
        <f t="shared" si="23"/>
        <v>0</v>
      </c>
      <c r="AN46" s="62">
        <f t="shared" si="13"/>
        <v>0</v>
      </c>
      <c r="AO46" s="60">
        <f t="shared" si="33"/>
        <v>0</v>
      </c>
      <c r="AP46" s="61">
        <f t="shared" si="19"/>
        <v>0</v>
      </c>
      <c r="AQ46" s="62">
        <f t="shared" si="37"/>
        <v>0</v>
      </c>
      <c r="AR46" s="60">
        <f t="shared" si="20"/>
        <v>3</v>
      </c>
      <c r="AS46" s="61">
        <f t="shared" si="21"/>
        <v>1.6666666666666667</v>
      </c>
      <c r="AT46" s="62">
        <f t="shared" si="16"/>
        <v>0.009734412771549556</v>
      </c>
      <c r="AU46" s="60">
        <f t="shared" si="24"/>
        <v>0</v>
      </c>
      <c r="AV46" s="61">
        <f t="shared" si="25"/>
        <v>0</v>
      </c>
      <c r="AW46" s="62">
        <f t="shared" si="17"/>
        <v>0</v>
      </c>
      <c r="AX46" s="60">
        <f t="shared" si="32"/>
        <v>0</v>
      </c>
      <c r="AY46" s="61">
        <f t="shared" si="26"/>
        <v>0</v>
      </c>
      <c r="AZ46" s="200">
        <f t="shared" si="18"/>
        <v>0</v>
      </c>
      <c r="BB46"/>
      <c r="BC46" s="3"/>
      <c r="BD46" s="3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7"/>
      <c r="BQ46" s="227"/>
      <c r="BR46" s="227"/>
      <c r="BS46" s="227"/>
      <c r="BT46" s="227"/>
      <c r="BU46" s="227"/>
      <c r="BV46"/>
      <c r="BW46"/>
    </row>
    <row r="47" spans="1:75" s="1" customFormat="1" ht="23.25">
      <c r="A47" s="56"/>
      <c r="B47" s="57"/>
      <c r="C47" s="24" t="s">
        <v>58</v>
      </c>
      <c r="D47" s="52" t="s">
        <v>22</v>
      </c>
      <c r="E47" s="59">
        <v>1</v>
      </c>
      <c r="F47" s="47"/>
      <c r="G47" s="48">
        <f t="shared" si="0"/>
        <v>0</v>
      </c>
      <c r="H47" s="25"/>
      <c r="I47" s="48">
        <f t="shared" si="36"/>
        <v>0</v>
      </c>
      <c r="J47" s="25">
        <v>2</v>
      </c>
      <c r="K47" s="48">
        <f t="shared" si="35"/>
        <v>0.03559668950787577</v>
      </c>
      <c r="L47" s="25"/>
      <c r="M47" s="48">
        <f t="shared" si="2"/>
        <v>0</v>
      </c>
      <c r="N47" s="25"/>
      <c r="O47" s="149">
        <f t="shared" si="3"/>
        <v>0</v>
      </c>
      <c r="Q47" s="49"/>
      <c r="R47" s="50"/>
      <c r="S47" s="63" t="str">
        <f t="shared" si="38"/>
        <v>laitue</v>
      </c>
      <c r="T47" s="58" t="str">
        <f t="shared" si="39"/>
        <v>Kg</v>
      </c>
      <c r="U47" s="53">
        <f t="shared" si="27"/>
        <v>0</v>
      </c>
      <c r="V47" s="54">
        <f t="shared" si="40"/>
        <v>0</v>
      </c>
      <c r="W47" s="53">
        <f t="shared" si="28"/>
        <v>0</v>
      </c>
      <c r="X47" s="54">
        <f t="shared" si="41"/>
        <v>0</v>
      </c>
      <c r="Y47" s="53">
        <f t="shared" si="29"/>
        <v>2</v>
      </c>
      <c r="Z47" s="54">
        <f t="shared" si="42"/>
        <v>1.1111111111111112</v>
      </c>
      <c r="AA47" s="53">
        <f t="shared" si="30"/>
        <v>0</v>
      </c>
      <c r="AB47" s="54">
        <f t="shared" si="43"/>
        <v>0</v>
      </c>
      <c r="AC47" s="53">
        <f t="shared" si="31"/>
        <v>0</v>
      </c>
      <c r="AD47" s="55">
        <f t="shared" si="44"/>
        <v>0</v>
      </c>
      <c r="AE47" s="509"/>
      <c r="AG47" s="56"/>
      <c r="AH47" s="57"/>
      <c r="AI47" s="63" t="str">
        <f t="shared" si="45"/>
        <v>laitue</v>
      </c>
      <c r="AJ47" s="58" t="str">
        <f t="shared" si="45"/>
        <v>Kg</v>
      </c>
      <c r="AK47" s="187">
        <f t="shared" si="46"/>
        <v>1</v>
      </c>
      <c r="AL47" s="60">
        <f t="shared" si="22"/>
        <v>0</v>
      </c>
      <c r="AM47" s="61">
        <f t="shared" si="23"/>
        <v>0</v>
      </c>
      <c r="AN47" s="62">
        <f t="shared" si="13"/>
        <v>0</v>
      </c>
      <c r="AO47" s="60">
        <f t="shared" si="33"/>
        <v>0</v>
      </c>
      <c r="AP47" s="61">
        <f t="shared" si="19"/>
        <v>0</v>
      </c>
      <c r="AQ47" s="62">
        <f t="shared" si="37"/>
        <v>0</v>
      </c>
      <c r="AR47" s="60">
        <f t="shared" si="20"/>
        <v>2</v>
      </c>
      <c r="AS47" s="61">
        <f t="shared" si="21"/>
        <v>1.1111111111111112</v>
      </c>
      <c r="AT47" s="62">
        <f t="shared" si="16"/>
        <v>0.006489608514366371</v>
      </c>
      <c r="AU47" s="60">
        <f t="shared" si="24"/>
        <v>0</v>
      </c>
      <c r="AV47" s="61">
        <f t="shared" si="25"/>
        <v>0</v>
      </c>
      <c r="AW47" s="62">
        <f t="shared" si="17"/>
        <v>0</v>
      </c>
      <c r="AX47" s="60">
        <f t="shared" si="32"/>
        <v>0</v>
      </c>
      <c r="AY47" s="61">
        <f t="shared" si="26"/>
        <v>0</v>
      </c>
      <c r="AZ47" s="200">
        <f t="shared" si="18"/>
        <v>0</v>
      </c>
      <c r="BB47"/>
      <c r="BC47" s="3"/>
      <c r="BD47" s="3"/>
      <c r="BE47" s="226"/>
      <c r="BF47" s="226"/>
      <c r="BG47" s="542" t="s">
        <v>215</v>
      </c>
      <c r="BH47" s="526"/>
      <c r="BI47" s="526"/>
      <c r="BJ47" s="526"/>
      <c r="BK47" s="526"/>
      <c r="BL47" s="526"/>
      <c r="BM47" s="526"/>
      <c r="BN47" s="526"/>
      <c r="BO47" s="226"/>
      <c r="BP47" s="227"/>
      <c r="BQ47" s="227"/>
      <c r="BR47" s="227"/>
      <c r="BS47" s="227"/>
      <c r="BT47" s="227"/>
      <c r="BU47" s="227"/>
      <c r="BV47"/>
      <c r="BW47"/>
    </row>
    <row r="48" spans="1:75" s="1" customFormat="1" ht="23.25">
      <c r="A48" s="56"/>
      <c r="B48" s="57"/>
      <c r="C48" s="24" t="s">
        <v>59</v>
      </c>
      <c r="D48" s="52" t="s">
        <v>22</v>
      </c>
      <c r="E48" s="59">
        <v>1</v>
      </c>
      <c r="F48" s="47"/>
      <c r="G48" s="48">
        <f t="shared" si="0"/>
        <v>0</v>
      </c>
      <c r="H48" s="25"/>
      <c r="I48" s="48">
        <f t="shared" si="36"/>
        <v>0</v>
      </c>
      <c r="J48" s="25">
        <v>12</v>
      </c>
      <c r="K48" s="48">
        <f t="shared" si="35"/>
        <v>0.21358013704725462</v>
      </c>
      <c r="L48" s="25"/>
      <c r="M48" s="48">
        <f t="shared" si="2"/>
        <v>0</v>
      </c>
      <c r="N48" s="25"/>
      <c r="O48" s="149">
        <f t="shared" si="3"/>
        <v>0</v>
      </c>
      <c r="Q48" s="49"/>
      <c r="R48" s="50"/>
      <c r="S48" s="63" t="str">
        <f t="shared" si="38"/>
        <v>cougettes</v>
      </c>
      <c r="T48" s="58" t="str">
        <f t="shared" si="39"/>
        <v>Kg</v>
      </c>
      <c r="U48" s="53">
        <f t="shared" si="27"/>
        <v>0</v>
      </c>
      <c r="V48" s="54">
        <f t="shared" si="40"/>
        <v>0</v>
      </c>
      <c r="W48" s="53">
        <f t="shared" si="28"/>
        <v>0</v>
      </c>
      <c r="X48" s="54">
        <f t="shared" si="41"/>
        <v>0</v>
      </c>
      <c r="Y48" s="53">
        <f t="shared" si="29"/>
        <v>12</v>
      </c>
      <c r="Z48" s="54">
        <f t="shared" si="42"/>
        <v>6.666666666666667</v>
      </c>
      <c r="AA48" s="53">
        <f t="shared" si="30"/>
        <v>0</v>
      </c>
      <c r="AB48" s="54">
        <f t="shared" si="43"/>
        <v>0</v>
      </c>
      <c r="AC48" s="53">
        <f t="shared" si="31"/>
        <v>0</v>
      </c>
      <c r="AD48" s="55">
        <f t="shared" si="44"/>
        <v>0</v>
      </c>
      <c r="AE48" s="509"/>
      <c r="AG48" s="56"/>
      <c r="AH48" s="57"/>
      <c r="AI48" s="63" t="str">
        <f t="shared" si="45"/>
        <v>cougettes</v>
      </c>
      <c r="AJ48" s="58" t="str">
        <f t="shared" si="45"/>
        <v>Kg</v>
      </c>
      <c r="AK48" s="187">
        <f t="shared" si="46"/>
        <v>1</v>
      </c>
      <c r="AL48" s="60">
        <f t="shared" si="22"/>
        <v>0</v>
      </c>
      <c r="AM48" s="61">
        <f t="shared" si="23"/>
        <v>0</v>
      </c>
      <c r="AN48" s="62">
        <f t="shared" si="13"/>
        <v>0</v>
      </c>
      <c r="AO48" s="60">
        <f t="shared" si="33"/>
        <v>0</v>
      </c>
      <c r="AP48" s="61">
        <f t="shared" si="19"/>
        <v>0</v>
      </c>
      <c r="AQ48" s="62">
        <f t="shared" si="37"/>
        <v>0</v>
      </c>
      <c r="AR48" s="60">
        <f t="shared" si="20"/>
        <v>12</v>
      </c>
      <c r="AS48" s="61">
        <f t="shared" si="21"/>
        <v>6.666666666666667</v>
      </c>
      <c r="AT48" s="62">
        <f t="shared" si="16"/>
        <v>0.038937651086198226</v>
      </c>
      <c r="AU48" s="60">
        <f t="shared" si="24"/>
        <v>0</v>
      </c>
      <c r="AV48" s="61">
        <f t="shared" si="25"/>
        <v>0</v>
      </c>
      <c r="AW48" s="62">
        <f t="shared" si="17"/>
        <v>0</v>
      </c>
      <c r="AX48" s="60">
        <f t="shared" si="32"/>
        <v>0</v>
      </c>
      <c r="AY48" s="61">
        <f t="shared" si="26"/>
        <v>0</v>
      </c>
      <c r="AZ48" s="200">
        <f t="shared" si="18"/>
        <v>0</v>
      </c>
      <c r="BB48"/>
      <c r="BC48" s="3"/>
      <c r="BD48" s="3"/>
      <c r="BE48" s="226"/>
      <c r="BF48" s="226"/>
      <c r="BG48" s="542"/>
      <c r="BH48" s="526"/>
      <c r="BI48" s="526"/>
      <c r="BJ48" s="526"/>
      <c r="BK48" s="526"/>
      <c r="BL48" s="526"/>
      <c r="BM48" s="526"/>
      <c r="BN48" s="526"/>
      <c r="BO48" s="226"/>
      <c r="BP48" s="227"/>
      <c r="BQ48" s="227"/>
      <c r="BR48" s="227"/>
      <c r="BS48" s="227"/>
      <c r="BT48" s="227"/>
      <c r="BU48" s="227"/>
      <c r="BV48"/>
      <c r="BW48"/>
    </row>
    <row r="49" spans="1:73" ht="23.25">
      <c r="A49" s="56"/>
      <c r="B49" s="57"/>
      <c r="C49" s="24" t="s">
        <v>60</v>
      </c>
      <c r="D49" s="52" t="s">
        <v>22</v>
      </c>
      <c r="E49" s="59">
        <v>1</v>
      </c>
      <c r="F49" s="47"/>
      <c r="G49" s="48">
        <f t="shared" si="0"/>
        <v>0</v>
      </c>
      <c r="H49" s="25"/>
      <c r="I49" s="48">
        <f t="shared" si="36"/>
        <v>0</v>
      </c>
      <c r="J49" s="25">
        <v>1.5</v>
      </c>
      <c r="K49" s="48">
        <f t="shared" si="35"/>
        <v>0.026697517130906828</v>
      </c>
      <c r="L49" s="25"/>
      <c r="M49" s="48">
        <f t="shared" si="2"/>
        <v>0</v>
      </c>
      <c r="N49" s="25"/>
      <c r="O49" s="149">
        <f t="shared" si="3"/>
        <v>0</v>
      </c>
      <c r="Q49" s="49"/>
      <c r="R49" s="50"/>
      <c r="S49" s="63" t="str">
        <f t="shared" si="38"/>
        <v>vin blanc</v>
      </c>
      <c r="T49" s="58" t="str">
        <f t="shared" si="39"/>
        <v>Kg</v>
      </c>
      <c r="U49" s="53">
        <f t="shared" si="27"/>
        <v>0</v>
      </c>
      <c r="V49" s="54">
        <f t="shared" si="40"/>
        <v>0</v>
      </c>
      <c r="W49" s="53">
        <f t="shared" si="28"/>
        <v>0</v>
      </c>
      <c r="X49" s="54">
        <f t="shared" si="41"/>
        <v>0</v>
      </c>
      <c r="Y49" s="53">
        <f t="shared" si="29"/>
        <v>1.5</v>
      </c>
      <c r="Z49" s="54">
        <f t="shared" si="42"/>
        <v>0.8333333333333334</v>
      </c>
      <c r="AA49" s="53">
        <f t="shared" si="30"/>
        <v>0</v>
      </c>
      <c r="AB49" s="54">
        <f t="shared" si="43"/>
        <v>0</v>
      </c>
      <c r="AC49" s="53">
        <f t="shared" si="31"/>
        <v>0</v>
      </c>
      <c r="AD49" s="55">
        <f t="shared" si="44"/>
        <v>0</v>
      </c>
      <c r="AE49" s="509"/>
      <c r="AG49" s="56"/>
      <c r="AH49" s="57"/>
      <c r="AI49" s="63" t="str">
        <f t="shared" si="45"/>
        <v>vin blanc</v>
      </c>
      <c r="AJ49" s="58" t="str">
        <f t="shared" si="45"/>
        <v>Kg</v>
      </c>
      <c r="AK49" s="187">
        <f t="shared" si="46"/>
        <v>1</v>
      </c>
      <c r="AL49" s="60">
        <f t="shared" si="22"/>
        <v>0</v>
      </c>
      <c r="AM49" s="61">
        <f t="shared" si="23"/>
        <v>0</v>
      </c>
      <c r="AN49" s="62">
        <f t="shared" si="13"/>
        <v>0</v>
      </c>
      <c r="AO49" s="60">
        <f t="shared" si="33"/>
        <v>0</v>
      </c>
      <c r="AP49" s="61">
        <f t="shared" si="19"/>
        <v>0</v>
      </c>
      <c r="AQ49" s="62">
        <f t="shared" si="37"/>
        <v>0</v>
      </c>
      <c r="AR49" s="60">
        <f t="shared" si="20"/>
        <v>1.5</v>
      </c>
      <c r="AS49" s="61">
        <f t="shared" si="21"/>
        <v>0.8333333333333334</v>
      </c>
      <c r="AT49" s="62">
        <f t="shared" si="16"/>
        <v>0.004867206385774778</v>
      </c>
      <c r="AU49" s="60">
        <f t="shared" si="24"/>
        <v>0</v>
      </c>
      <c r="AV49" s="61">
        <f t="shared" si="25"/>
        <v>0</v>
      </c>
      <c r="AW49" s="62">
        <f t="shared" si="17"/>
        <v>0</v>
      </c>
      <c r="AX49" s="60">
        <f t="shared" si="32"/>
        <v>0</v>
      </c>
      <c r="AY49" s="61">
        <f t="shared" si="26"/>
        <v>0</v>
      </c>
      <c r="AZ49" s="200">
        <f t="shared" si="18"/>
        <v>0</v>
      </c>
      <c r="BE49" s="226"/>
      <c r="BF49" s="226"/>
      <c r="BG49" s="542"/>
      <c r="BH49" s="526"/>
      <c r="BI49" s="526"/>
      <c r="BJ49" s="526"/>
      <c r="BK49" s="526"/>
      <c r="BL49" s="526"/>
      <c r="BM49" s="526"/>
      <c r="BN49" s="526"/>
      <c r="BO49" s="226"/>
      <c r="BP49" s="227"/>
      <c r="BQ49" s="227"/>
      <c r="BR49" s="227"/>
      <c r="BS49" s="227"/>
      <c r="BT49" s="227"/>
      <c r="BU49" s="227"/>
    </row>
    <row r="50" spans="1:73" ht="23.25">
      <c r="A50" s="56"/>
      <c r="B50" s="57"/>
      <c r="C50" s="24" t="s">
        <v>61</v>
      </c>
      <c r="D50" s="52" t="s">
        <v>22</v>
      </c>
      <c r="E50" s="59">
        <v>1</v>
      </c>
      <c r="F50" s="47">
        <v>0.01</v>
      </c>
      <c r="G50" s="48">
        <f t="shared" si="0"/>
        <v>0.0011968880909634949</v>
      </c>
      <c r="H50" s="25">
        <v>0.05</v>
      </c>
      <c r="I50" s="48">
        <f t="shared" si="36"/>
        <v>0.01751313485113836</v>
      </c>
      <c r="J50" s="25"/>
      <c r="K50" s="48">
        <f t="shared" si="35"/>
        <v>0</v>
      </c>
      <c r="L50" s="25"/>
      <c r="M50" s="48">
        <f t="shared" si="2"/>
        <v>0</v>
      </c>
      <c r="N50" s="25"/>
      <c r="O50" s="149">
        <f t="shared" si="3"/>
        <v>0</v>
      </c>
      <c r="Q50" s="49"/>
      <c r="R50" s="50"/>
      <c r="S50" s="63" t="str">
        <f t="shared" si="38"/>
        <v>sucre en poudre</v>
      </c>
      <c r="T50" s="58" t="str">
        <f t="shared" si="39"/>
        <v>Kg</v>
      </c>
      <c r="U50" s="53">
        <f t="shared" si="27"/>
        <v>0.08333333333333334</v>
      </c>
      <c r="V50" s="54">
        <f t="shared" si="40"/>
        <v>0.0625</v>
      </c>
      <c r="W50" s="53">
        <f t="shared" si="28"/>
        <v>0.5</v>
      </c>
      <c r="X50" s="54">
        <f t="shared" si="41"/>
        <v>0.35714285714285715</v>
      </c>
      <c r="Y50" s="53">
        <f t="shared" si="29"/>
        <v>0</v>
      </c>
      <c r="Z50" s="54">
        <f t="shared" si="42"/>
        <v>0</v>
      </c>
      <c r="AA50" s="53">
        <f t="shared" si="30"/>
        <v>0</v>
      </c>
      <c r="AB50" s="54">
        <f t="shared" si="43"/>
        <v>0</v>
      </c>
      <c r="AC50" s="53">
        <f t="shared" si="31"/>
        <v>0</v>
      </c>
      <c r="AD50" s="55">
        <f t="shared" si="44"/>
        <v>0</v>
      </c>
      <c r="AE50" s="509"/>
      <c r="AG50" s="56"/>
      <c r="AH50" s="57"/>
      <c r="AI50" s="63" t="str">
        <f t="shared" si="45"/>
        <v>sucre en poudre</v>
      </c>
      <c r="AJ50" s="58" t="str">
        <f t="shared" si="45"/>
        <v>Kg</v>
      </c>
      <c r="AK50" s="187">
        <f t="shared" si="46"/>
        <v>1</v>
      </c>
      <c r="AL50" s="60">
        <f t="shared" si="22"/>
        <v>0.08333333333333334</v>
      </c>
      <c r="AM50" s="61">
        <f t="shared" si="23"/>
        <v>0.0625</v>
      </c>
      <c r="AN50" s="62">
        <f t="shared" si="13"/>
        <v>0.00034656038814763474</v>
      </c>
      <c r="AO50" s="60">
        <f t="shared" si="33"/>
        <v>0.5</v>
      </c>
      <c r="AP50" s="61">
        <f t="shared" si="19"/>
        <v>0.35714285714285715</v>
      </c>
      <c r="AQ50" s="62">
        <f t="shared" si="37"/>
        <v>0.0027389756231169537</v>
      </c>
      <c r="AR50" s="60">
        <f t="shared" si="20"/>
        <v>0</v>
      </c>
      <c r="AS50" s="61">
        <f t="shared" si="21"/>
        <v>0</v>
      </c>
      <c r="AT50" s="62">
        <f t="shared" si="16"/>
        <v>0</v>
      </c>
      <c r="AU50" s="60">
        <f t="shared" si="24"/>
        <v>0</v>
      </c>
      <c r="AV50" s="61">
        <f t="shared" si="25"/>
        <v>0</v>
      </c>
      <c r="AW50" s="62">
        <f t="shared" si="17"/>
        <v>0</v>
      </c>
      <c r="AX50" s="60">
        <f t="shared" si="32"/>
        <v>0</v>
      </c>
      <c r="AY50" s="61">
        <f t="shared" si="26"/>
        <v>0</v>
      </c>
      <c r="AZ50" s="200">
        <f t="shared" si="18"/>
        <v>0</v>
      </c>
      <c r="BE50" s="228"/>
      <c r="BF50" s="228"/>
      <c r="BG50" s="229"/>
      <c r="BH50" s="228"/>
      <c r="BI50" s="228"/>
      <c r="BJ50" s="228"/>
      <c r="BK50" s="228"/>
      <c r="BL50" s="228"/>
      <c r="BM50" s="228"/>
      <c r="BN50" s="228"/>
      <c r="BO50" s="228"/>
      <c r="BP50" s="230"/>
      <c r="BQ50" s="230"/>
      <c r="BR50" s="230"/>
      <c r="BS50" s="230"/>
      <c r="BT50" s="227"/>
      <c r="BU50" s="227"/>
    </row>
    <row r="51" spans="1:73" ht="23.25">
      <c r="A51" s="56"/>
      <c r="B51" s="57"/>
      <c r="C51" s="24" t="s">
        <v>62</v>
      </c>
      <c r="D51" s="52">
        <v>0</v>
      </c>
      <c r="E51" s="59">
        <v>1</v>
      </c>
      <c r="F51" s="47">
        <v>0.01</v>
      </c>
      <c r="G51" s="48">
        <f t="shared" si="0"/>
        <v>0.0011968880909634949</v>
      </c>
      <c r="H51" s="25">
        <v>0.01</v>
      </c>
      <c r="I51" s="48">
        <f t="shared" si="36"/>
        <v>0.003502626970227672</v>
      </c>
      <c r="J51" s="25"/>
      <c r="K51" s="48">
        <f t="shared" si="35"/>
        <v>0</v>
      </c>
      <c r="L51" s="25"/>
      <c r="M51" s="48">
        <f t="shared" si="2"/>
        <v>0</v>
      </c>
      <c r="N51" s="25"/>
      <c r="O51" s="149">
        <f t="shared" si="3"/>
        <v>0</v>
      </c>
      <c r="Q51" s="49"/>
      <c r="R51" s="50"/>
      <c r="S51" s="63" t="str">
        <f t="shared" si="38"/>
        <v>jus de citron</v>
      </c>
      <c r="T51" s="58">
        <f t="shared" si="39"/>
        <v>0</v>
      </c>
      <c r="U51" s="53">
        <f t="shared" si="27"/>
        <v>0.08333333333333334</v>
      </c>
      <c r="V51" s="54">
        <f t="shared" si="40"/>
        <v>0.0625</v>
      </c>
      <c r="W51" s="53">
        <f t="shared" si="28"/>
        <v>0.1</v>
      </c>
      <c r="X51" s="54">
        <f t="shared" si="41"/>
        <v>0.07142857142857144</v>
      </c>
      <c r="Y51" s="53">
        <f t="shared" si="29"/>
        <v>0</v>
      </c>
      <c r="Z51" s="54">
        <f t="shared" si="42"/>
        <v>0</v>
      </c>
      <c r="AA51" s="53">
        <f t="shared" si="30"/>
        <v>0</v>
      </c>
      <c r="AB51" s="54">
        <f t="shared" si="43"/>
        <v>0</v>
      </c>
      <c r="AC51" s="53">
        <f t="shared" si="31"/>
        <v>0</v>
      </c>
      <c r="AD51" s="55">
        <f t="shared" si="44"/>
        <v>0</v>
      </c>
      <c r="AE51" s="509"/>
      <c r="AG51" s="56"/>
      <c r="AH51" s="57"/>
      <c r="AI51" s="63" t="str">
        <f t="shared" si="45"/>
        <v>jus de citron</v>
      </c>
      <c r="AJ51" s="58">
        <f t="shared" si="45"/>
        <v>0</v>
      </c>
      <c r="AK51" s="187">
        <f t="shared" si="46"/>
        <v>1</v>
      </c>
      <c r="AL51" s="60">
        <f t="shared" si="22"/>
        <v>0.08333333333333334</v>
      </c>
      <c r="AM51" s="61">
        <f t="shared" si="23"/>
        <v>0.0625</v>
      </c>
      <c r="AN51" s="62">
        <f t="shared" si="13"/>
        <v>0.00034656038814763474</v>
      </c>
      <c r="AO51" s="60">
        <f t="shared" si="33"/>
        <v>0.1</v>
      </c>
      <c r="AP51" s="61">
        <f t="shared" si="19"/>
        <v>0.07142857142857144</v>
      </c>
      <c r="AQ51" s="62">
        <f t="shared" si="37"/>
        <v>0.0005477951246233908</v>
      </c>
      <c r="AR51" s="60">
        <f t="shared" si="20"/>
        <v>0</v>
      </c>
      <c r="AS51" s="61">
        <f t="shared" si="21"/>
        <v>0</v>
      </c>
      <c r="AT51" s="62">
        <f t="shared" si="16"/>
        <v>0</v>
      </c>
      <c r="AU51" s="60">
        <f t="shared" si="24"/>
        <v>0</v>
      </c>
      <c r="AV51" s="61">
        <f t="shared" si="25"/>
        <v>0</v>
      </c>
      <c r="AW51" s="62">
        <f t="shared" si="17"/>
        <v>0</v>
      </c>
      <c r="AX51" s="60">
        <f t="shared" si="32"/>
        <v>0</v>
      </c>
      <c r="AY51" s="61">
        <f t="shared" si="26"/>
        <v>0</v>
      </c>
      <c r="AZ51" s="200">
        <f t="shared" si="18"/>
        <v>0</v>
      </c>
      <c r="BE51" s="226"/>
      <c r="BF51" s="226"/>
      <c r="BG51" s="266" t="s">
        <v>272</v>
      </c>
      <c r="BH51" s="226"/>
      <c r="BI51" s="226"/>
      <c r="BJ51" s="226"/>
      <c r="BK51" s="226"/>
      <c r="BL51" s="226"/>
      <c r="BM51" s="226"/>
      <c r="BN51" s="226"/>
      <c r="BO51" s="226"/>
      <c r="BP51" s="227"/>
      <c r="BQ51" s="227"/>
      <c r="BR51" s="227"/>
      <c r="BS51" s="227"/>
      <c r="BT51" s="227"/>
      <c r="BU51" s="227"/>
    </row>
    <row r="52" spans="1:73" ht="23.25">
      <c r="A52" s="56"/>
      <c r="B52" s="150"/>
      <c r="C52" s="67" t="s">
        <v>63</v>
      </c>
      <c r="D52" s="52">
        <v>0</v>
      </c>
      <c r="E52" s="59"/>
      <c r="F52" s="47"/>
      <c r="G52" s="48">
        <f t="shared" si="0"/>
        <v>0</v>
      </c>
      <c r="H52" s="25"/>
      <c r="I52" s="48">
        <f t="shared" si="36"/>
        <v>0</v>
      </c>
      <c r="J52" s="25"/>
      <c r="K52" s="48">
        <f t="shared" si="35"/>
        <v>0</v>
      </c>
      <c r="L52" s="25"/>
      <c r="M52" s="48">
        <f t="shared" si="2"/>
        <v>0</v>
      </c>
      <c r="N52" s="25"/>
      <c r="O52" s="149">
        <f t="shared" si="3"/>
        <v>0</v>
      </c>
      <c r="Q52" s="49"/>
      <c r="R52" s="50"/>
      <c r="S52" s="63" t="str">
        <f t="shared" si="38"/>
        <v>SAUCE</v>
      </c>
      <c r="T52" s="58">
        <f t="shared" si="39"/>
        <v>0</v>
      </c>
      <c r="U52" s="53">
        <f t="shared" si="27"/>
        <v>0</v>
      </c>
      <c r="V52" s="54">
        <f t="shared" si="40"/>
        <v>0</v>
      </c>
      <c r="W52" s="53">
        <f t="shared" si="28"/>
        <v>0</v>
      </c>
      <c r="X52" s="54">
        <f t="shared" si="41"/>
        <v>0</v>
      </c>
      <c r="Y52" s="53">
        <f t="shared" si="29"/>
        <v>0</v>
      </c>
      <c r="Z52" s="54">
        <f t="shared" si="42"/>
        <v>0</v>
      </c>
      <c r="AA52" s="53">
        <f t="shared" si="30"/>
        <v>0</v>
      </c>
      <c r="AB52" s="54">
        <f t="shared" si="43"/>
        <v>0</v>
      </c>
      <c r="AC52" s="53">
        <f t="shared" si="31"/>
        <v>0</v>
      </c>
      <c r="AD52" s="55">
        <f t="shared" si="44"/>
        <v>0</v>
      </c>
      <c r="AE52" s="509"/>
      <c r="AG52" s="56"/>
      <c r="AH52" s="57"/>
      <c r="AI52" s="63" t="str">
        <f t="shared" si="45"/>
        <v>SAUCE</v>
      </c>
      <c r="AJ52" s="58">
        <f t="shared" si="45"/>
        <v>0</v>
      </c>
      <c r="AK52" s="187">
        <f t="shared" si="46"/>
        <v>0</v>
      </c>
      <c r="AL52" s="60">
        <f t="shared" si="22"/>
        <v>0</v>
      </c>
      <c r="AM52" s="61">
        <f t="shared" si="23"/>
        <v>0</v>
      </c>
      <c r="AN52" s="62">
        <f t="shared" si="13"/>
        <v>0</v>
      </c>
      <c r="AO52" s="60">
        <f t="shared" si="33"/>
        <v>0</v>
      </c>
      <c r="AP52" s="61">
        <f t="shared" si="19"/>
        <v>0</v>
      </c>
      <c r="AQ52" s="62">
        <f t="shared" si="37"/>
        <v>0</v>
      </c>
      <c r="AR52" s="60">
        <f t="shared" si="20"/>
        <v>0</v>
      </c>
      <c r="AS52" s="61">
        <f t="shared" si="21"/>
        <v>0</v>
      </c>
      <c r="AT52" s="62">
        <f t="shared" si="16"/>
        <v>0</v>
      </c>
      <c r="AU52" s="60">
        <f t="shared" si="24"/>
        <v>0</v>
      </c>
      <c r="AV52" s="61">
        <f t="shared" si="25"/>
        <v>0</v>
      </c>
      <c r="AW52" s="62">
        <f t="shared" si="17"/>
        <v>0</v>
      </c>
      <c r="AX52" s="60">
        <f t="shared" si="32"/>
        <v>0</v>
      </c>
      <c r="AY52" s="61">
        <f t="shared" si="26"/>
        <v>0</v>
      </c>
      <c r="AZ52" s="200">
        <f t="shared" si="18"/>
        <v>0</v>
      </c>
      <c r="BE52" s="228"/>
      <c r="BF52" s="228"/>
      <c r="BG52" s="229"/>
      <c r="BH52" s="228"/>
      <c r="BI52" s="228"/>
      <c r="BJ52" s="228"/>
      <c r="BK52" s="228"/>
      <c r="BL52" s="228"/>
      <c r="BM52" s="228"/>
      <c r="BN52" s="228"/>
      <c r="BO52" s="228"/>
      <c r="BP52" s="230"/>
      <c r="BQ52" s="230"/>
      <c r="BR52" s="230"/>
      <c r="BS52" s="230"/>
      <c r="BT52" s="227"/>
      <c r="BU52" s="227"/>
    </row>
    <row r="53" spans="1:73" ht="21" customHeight="1">
      <c r="A53" s="56"/>
      <c r="B53" s="57"/>
      <c r="C53" s="24" t="s">
        <v>64</v>
      </c>
      <c r="D53" s="52" t="s">
        <v>22</v>
      </c>
      <c r="E53" s="59">
        <v>1</v>
      </c>
      <c r="F53" s="47"/>
      <c r="G53" s="48">
        <f t="shared" si="0"/>
        <v>0</v>
      </c>
      <c r="H53" s="25"/>
      <c r="I53" s="48">
        <f t="shared" si="36"/>
        <v>0</v>
      </c>
      <c r="J53" s="25"/>
      <c r="K53" s="48">
        <f t="shared" si="35"/>
        <v>0</v>
      </c>
      <c r="L53" s="25">
        <v>8</v>
      </c>
      <c r="M53" s="48">
        <f t="shared" si="2"/>
        <v>0.20270099070109207</v>
      </c>
      <c r="N53" s="25"/>
      <c r="O53" s="149">
        <f t="shared" si="3"/>
        <v>0</v>
      </c>
      <c r="Q53" s="49"/>
      <c r="R53" s="50"/>
      <c r="S53" s="63" t="str">
        <f t="shared" si="38"/>
        <v>cuisson pour la sauce </v>
      </c>
      <c r="T53" s="58" t="str">
        <f t="shared" si="39"/>
        <v>Kg</v>
      </c>
      <c r="U53" s="53">
        <f t="shared" si="27"/>
        <v>0</v>
      </c>
      <c r="V53" s="54">
        <f t="shared" si="40"/>
        <v>0</v>
      </c>
      <c r="W53" s="53">
        <f t="shared" si="28"/>
        <v>0</v>
      </c>
      <c r="X53" s="54">
        <f t="shared" si="41"/>
        <v>0</v>
      </c>
      <c r="Y53" s="53">
        <f t="shared" si="29"/>
        <v>0</v>
      </c>
      <c r="Z53" s="54">
        <f t="shared" si="42"/>
        <v>0</v>
      </c>
      <c r="AA53" s="53">
        <f t="shared" si="30"/>
        <v>8</v>
      </c>
      <c r="AB53" s="54">
        <f t="shared" si="43"/>
        <v>4.444444444444445</v>
      </c>
      <c r="AC53" s="53">
        <f t="shared" si="31"/>
        <v>0</v>
      </c>
      <c r="AD53" s="55">
        <f t="shared" si="44"/>
        <v>0</v>
      </c>
      <c r="AE53" s="509"/>
      <c r="AG53" s="56"/>
      <c r="AH53" s="57"/>
      <c r="AI53" s="63" t="str">
        <f t="shared" si="45"/>
        <v>cuisson pour la sauce </v>
      </c>
      <c r="AJ53" s="58" t="str">
        <f t="shared" si="45"/>
        <v>Kg</v>
      </c>
      <c r="AK53" s="187">
        <f t="shared" si="46"/>
        <v>1</v>
      </c>
      <c r="AL53" s="60">
        <f t="shared" si="22"/>
        <v>0</v>
      </c>
      <c r="AM53" s="61">
        <f t="shared" si="23"/>
        <v>0</v>
      </c>
      <c r="AN53" s="62">
        <f t="shared" si="13"/>
        <v>0</v>
      </c>
      <c r="AO53" s="60">
        <f t="shared" si="33"/>
        <v>0</v>
      </c>
      <c r="AP53" s="61">
        <f t="shared" si="19"/>
        <v>0</v>
      </c>
      <c r="AQ53" s="62">
        <f t="shared" si="37"/>
        <v>0</v>
      </c>
      <c r="AR53" s="60">
        <f t="shared" si="20"/>
        <v>0</v>
      </c>
      <c r="AS53" s="61">
        <f t="shared" si="21"/>
        <v>0</v>
      </c>
      <c r="AT53" s="62">
        <f t="shared" si="16"/>
        <v>0</v>
      </c>
      <c r="AU53" s="60">
        <f t="shared" si="24"/>
        <v>8</v>
      </c>
      <c r="AV53" s="61">
        <f t="shared" si="25"/>
        <v>4.444444444444445</v>
      </c>
      <c r="AW53" s="62">
        <f t="shared" si="17"/>
        <v>0.03645194949582397</v>
      </c>
      <c r="AX53" s="60">
        <f t="shared" si="32"/>
        <v>0</v>
      </c>
      <c r="AY53" s="61">
        <f t="shared" si="26"/>
        <v>0</v>
      </c>
      <c r="AZ53" s="200">
        <f t="shared" si="18"/>
        <v>0</v>
      </c>
      <c r="BE53" s="228"/>
      <c r="BF53" s="228"/>
      <c r="BG53" s="229"/>
      <c r="BH53" s="228"/>
      <c r="BI53" s="267" t="s">
        <v>75</v>
      </c>
      <c r="BJ53" s="268"/>
      <c r="BK53" s="268"/>
      <c r="BL53" s="268"/>
      <c r="BM53" s="268"/>
      <c r="BN53" s="268"/>
      <c r="BO53" s="268"/>
      <c r="BP53" s="268"/>
      <c r="BQ53" s="268"/>
      <c r="BR53" s="269"/>
      <c r="BS53" s="230"/>
      <c r="BT53" s="227"/>
      <c r="BU53" s="227"/>
    </row>
    <row r="54" spans="1:73" ht="23.25">
      <c r="A54" s="56"/>
      <c r="B54" s="57"/>
      <c r="C54" s="24" t="s">
        <v>65</v>
      </c>
      <c r="D54" s="52" t="s">
        <v>22</v>
      </c>
      <c r="E54" s="59">
        <v>1</v>
      </c>
      <c r="F54" s="47"/>
      <c r="G54" s="48">
        <f t="shared" si="0"/>
        <v>0</v>
      </c>
      <c r="H54" s="25"/>
      <c r="I54" s="48">
        <f t="shared" si="36"/>
        <v>0</v>
      </c>
      <c r="J54" s="25">
        <v>0.4</v>
      </c>
      <c r="K54" s="48">
        <f t="shared" si="35"/>
        <v>0.007119337901575155</v>
      </c>
      <c r="L54" s="25"/>
      <c r="M54" s="48">
        <f t="shared" si="2"/>
        <v>0</v>
      </c>
      <c r="N54" s="25">
        <v>0.075</v>
      </c>
      <c r="O54" s="149">
        <f t="shared" si="3"/>
        <v>0.014272121788772595</v>
      </c>
      <c r="Q54" s="49"/>
      <c r="R54" s="50"/>
      <c r="S54" s="63" t="str">
        <f t="shared" si="38"/>
        <v>fond brun lié CHEF déshydraté</v>
      </c>
      <c r="T54" s="58" t="str">
        <f t="shared" si="39"/>
        <v>Kg</v>
      </c>
      <c r="U54" s="53">
        <f t="shared" si="27"/>
        <v>0</v>
      </c>
      <c r="V54" s="54">
        <f t="shared" si="40"/>
        <v>0</v>
      </c>
      <c r="W54" s="53">
        <f t="shared" si="28"/>
        <v>0</v>
      </c>
      <c r="X54" s="54">
        <f t="shared" si="41"/>
        <v>0</v>
      </c>
      <c r="Y54" s="53">
        <f t="shared" si="29"/>
        <v>0.4</v>
      </c>
      <c r="Z54" s="54">
        <f t="shared" si="42"/>
        <v>0.22222222222222224</v>
      </c>
      <c r="AA54" s="53">
        <f t="shared" si="30"/>
        <v>0</v>
      </c>
      <c r="AB54" s="54">
        <f t="shared" si="43"/>
        <v>0</v>
      </c>
      <c r="AC54" s="53">
        <f t="shared" si="31"/>
        <v>0.5</v>
      </c>
      <c r="AD54" s="55">
        <f t="shared" si="44"/>
        <v>0.2777777777777778</v>
      </c>
      <c r="AE54" s="509"/>
      <c r="AG54" s="56"/>
      <c r="AH54" s="57"/>
      <c r="AI54" s="63" t="str">
        <f t="shared" si="45"/>
        <v>fond brun lié CHEF déshydraté</v>
      </c>
      <c r="AJ54" s="58" t="str">
        <f t="shared" si="45"/>
        <v>Kg</v>
      </c>
      <c r="AK54" s="187">
        <f t="shared" si="46"/>
        <v>1</v>
      </c>
      <c r="AL54" s="60">
        <f t="shared" si="22"/>
        <v>0</v>
      </c>
      <c r="AM54" s="61">
        <f t="shared" si="23"/>
        <v>0</v>
      </c>
      <c r="AN54" s="62">
        <f t="shared" si="13"/>
        <v>0</v>
      </c>
      <c r="AO54" s="60">
        <f t="shared" si="33"/>
        <v>0</v>
      </c>
      <c r="AP54" s="61">
        <f t="shared" si="19"/>
        <v>0</v>
      </c>
      <c r="AQ54" s="62">
        <f t="shared" si="37"/>
        <v>0</v>
      </c>
      <c r="AR54" s="60">
        <f t="shared" si="20"/>
        <v>0.4</v>
      </c>
      <c r="AS54" s="61">
        <f t="shared" si="21"/>
        <v>0.22222222222222224</v>
      </c>
      <c r="AT54" s="62">
        <f t="shared" si="16"/>
        <v>0.0012979217028732742</v>
      </c>
      <c r="AU54" s="60">
        <f t="shared" si="24"/>
        <v>0</v>
      </c>
      <c r="AV54" s="61">
        <f t="shared" si="25"/>
        <v>0</v>
      </c>
      <c r="AW54" s="62">
        <f t="shared" si="17"/>
        <v>0</v>
      </c>
      <c r="AX54" s="60">
        <f t="shared" si="32"/>
        <v>0.5</v>
      </c>
      <c r="AY54" s="61">
        <f t="shared" si="26"/>
        <v>0.2777777777777778</v>
      </c>
      <c r="AZ54" s="200">
        <f t="shared" si="18"/>
        <v>0.002325220895985119</v>
      </c>
      <c r="BE54" s="228"/>
      <c r="BF54" s="228"/>
      <c r="BG54" s="229"/>
      <c r="BH54" s="228"/>
      <c r="BI54" s="543" t="s">
        <v>6</v>
      </c>
      <c r="BJ54" s="544" t="s">
        <v>77</v>
      </c>
      <c r="BK54" s="544"/>
      <c r="BL54" s="544"/>
      <c r="BM54" s="544"/>
      <c r="BN54" s="545" t="s">
        <v>78</v>
      </c>
      <c r="BO54" s="544" t="s">
        <v>82</v>
      </c>
      <c r="BP54" s="544"/>
      <c r="BQ54" s="544"/>
      <c r="BR54" s="546"/>
      <c r="BS54" s="230"/>
      <c r="BT54" s="227"/>
      <c r="BU54" s="227"/>
    </row>
    <row r="55" spans="1:73" ht="23.25">
      <c r="A55" s="56"/>
      <c r="B55" s="57"/>
      <c r="C55" s="24" t="s">
        <v>66</v>
      </c>
      <c r="D55" s="52" t="s">
        <v>22</v>
      </c>
      <c r="E55" s="59">
        <v>1</v>
      </c>
      <c r="F55" s="47">
        <v>0.1</v>
      </c>
      <c r="G55" s="48">
        <f t="shared" si="0"/>
        <v>0.011968880909634948</v>
      </c>
      <c r="H55" s="25">
        <v>0.13</v>
      </c>
      <c r="I55" s="48">
        <f t="shared" si="36"/>
        <v>0.045534150612959734</v>
      </c>
      <c r="J55" s="25"/>
      <c r="K55" s="48">
        <f t="shared" si="35"/>
        <v>0</v>
      </c>
      <c r="L55" s="25"/>
      <c r="M55" s="48">
        <f t="shared" si="2"/>
        <v>0</v>
      </c>
      <c r="N55" s="25"/>
      <c r="O55" s="149">
        <f t="shared" si="3"/>
        <v>0</v>
      </c>
      <c r="Q55" s="56"/>
      <c r="R55" s="68"/>
      <c r="S55" s="63" t="str">
        <f t="shared" si="38"/>
        <v>beurre ou margarine</v>
      </c>
      <c r="T55" s="58" t="str">
        <f t="shared" si="39"/>
        <v>Kg</v>
      </c>
      <c r="U55" s="53">
        <f t="shared" si="27"/>
        <v>0.8333333333333334</v>
      </c>
      <c r="V55" s="54">
        <f t="shared" si="40"/>
        <v>0.625</v>
      </c>
      <c r="W55" s="53">
        <f t="shared" si="28"/>
        <v>1.3</v>
      </c>
      <c r="X55" s="54">
        <f t="shared" si="41"/>
        <v>0.9285714285714287</v>
      </c>
      <c r="Y55" s="53">
        <f t="shared" si="29"/>
        <v>0</v>
      </c>
      <c r="Z55" s="54">
        <f t="shared" si="42"/>
        <v>0</v>
      </c>
      <c r="AA55" s="53">
        <f t="shared" si="30"/>
        <v>0</v>
      </c>
      <c r="AB55" s="54">
        <f t="shared" si="43"/>
        <v>0</v>
      </c>
      <c r="AC55" s="53">
        <f t="shared" si="31"/>
        <v>0</v>
      </c>
      <c r="AD55" s="55">
        <f t="shared" si="44"/>
        <v>0</v>
      </c>
      <c r="AE55" s="509"/>
      <c r="AG55" s="56"/>
      <c r="AH55" s="57"/>
      <c r="AI55" s="63" t="str">
        <f t="shared" si="45"/>
        <v>beurre ou margarine</v>
      </c>
      <c r="AJ55" s="58" t="str">
        <f t="shared" si="45"/>
        <v>Kg</v>
      </c>
      <c r="AK55" s="187">
        <f t="shared" si="46"/>
        <v>1</v>
      </c>
      <c r="AL55" s="60">
        <f t="shared" si="22"/>
        <v>0.8333333333333334</v>
      </c>
      <c r="AM55" s="61">
        <f t="shared" si="23"/>
        <v>0.625</v>
      </c>
      <c r="AN55" s="62">
        <f t="shared" si="13"/>
        <v>0.0034656038814763475</v>
      </c>
      <c r="AO55" s="60">
        <f t="shared" si="33"/>
        <v>1.3</v>
      </c>
      <c r="AP55" s="61">
        <f t="shared" si="19"/>
        <v>0.9285714285714287</v>
      </c>
      <c r="AQ55" s="62">
        <f t="shared" si="37"/>
        <v>0.007121336620104081</v>
      </c>
      <c r="AR55" s="60">
        <f t="shared" si="20"/>
        <v>0</v>
      </c>
      <c r="AS55" s="61">
        <f t="shared" si="21"/>
        <v>0</v>
      </c>
      <c r="AT55" s="62">
        <f t="shared" si="16"/>
        <v>0</v>
      </c>
      <c r="AU55" s="60">
        <f t="shared" si="24"/>
        <v>0</v>
      </c>
      <c r="AV55" s="61">
        <f t="shared" si="25"/>
        <v>0</v>
      </c>
      <c r="AW55" s="62">
        <f t="shared" si="17"/>
        <v>0</v>
      </c>
      <c r="AX55" s="60">
        <f t="shared" si="32"/>
        <v>0</v>
      </c>
      <c r="AY55" s="61">
        <f t="shared" si="26"/>
        <v>0</v>
      </c>
      <c r="AZ55" s="200">
        <f t="shared" si="18"/>
        <v>0</v>
      </c>
      <c r="BE55" s="228"/>
      <c r="BF55" s="228"/>
      <c r="BG55" s="229"/>
      <c r="BH55" s="228"/>
      <c r="BI55" s="543"/>
      <c r="BJ55" s="544"/>
      <c r="BK55" s="544"/>
      <c r="BL55" s="544"/>
      <c r="BM55" s="544"/>
      <c r="BN55" s="545"/>
      <c r="BO55" s="544"/>
      <c r="BP55" s="544"/>
      <c r="BQ55" s="544"/>
      <c r="BR55" s="546"/>
      <c r="BS55" s="230"/>
      <c r="BT55" s="227"/>
      <c r="BU55" s="227"/>
    </row>
    <row r="56" spans="1:73" ht="23.25">
      <c r="A56" s="56"/>
      <c r="B56" s="57"/>
      <c r="C56" s="24" t="s">
        <v>67</v>
      </c>
      <c r="D56" s="52" t="s">
        <v>22</v>
      </c>
      <c r="E56" s="59">
        <v>1</v>
      </c>
      <c r="F56" s="47"/>
      <c r="G56" s="48">
        <f t="shared" si="0"/>
        <v>0</v>
      </c>
      <c r="H56" s="25"/>
      <c r="I56" s="48">
        <f t="shared" si="36"/>
        <v>0</v>
      </c>
      <c r="J56" s="25"/>
      <c r="K56" s="48">
        <f t="shared" si="35"/>
        <v>0</v>
      </c>
      <c r="L56" s="25">
        <v>0.4</v>
      </c>
      <c r="M56" s="48">
        <f t="shared" si="2"/>
        <v>0.010135049535054603</v>
      </c>
      <c r="N56" s="25"/>
      <c r="O56" s="149">
        <f t="shared" si="3"/>
        <v>0</v>
      </c>
      <c r="Q56" s="56"/>
      <c r="R56" s="68"/>
      <c r="S56" s="63" t="str">
        <f t="shared" si="38"/>
        <v>Roux à l'huile</v>
      </c>
      <c r="T56" s="58" t="str">
        <f t="shared" si="39"/>
        <v>Kg</v>
      </c>
      <c r="U56" s="53">
        <f t="shared" si="27"/>
        <v>0</v>
      </c>
      <c r="V56" s="54">
        <f t="shared" si="40"/>
        <v>0</v>
      </c>
      <c r="W56" s="53">
        <f t="shared" si="28"/>
        <v>0</v>
      </c>
      <c r="X56" s="54">
        <f t="shared" si="41"/>
        <v>0</v>
      </c>
      <c r="Y56" s="53">
        <f t="shared" si="29"/>
        <v>0</v>
      </c>
      <c r="Z56" s="54">
        <f t="shared" si="42"/>
        <v>0</v>
      </c>
      <c r="AA56" s="53">
        <f t="shared" si="30"/>
        <v>0.4</v>
      </c>
      <c r="AB56" s="54">
        <f t="shared" si="43"/>
        <v>0.22222222222222224</v>
      </c>
      <c r="AC56" s="53">
        <f t="shared" si="31"/>
        <v>0</v>
      </c>
      <c r="AD56" s="55">
        <f t="shared" si="44"/>
        <v>0</v>
      </c>
      <c r="AE56" s="509"/>
      <c r="AG56" s="56"/>
      <c r="AH56" s="57"/>
      <c r="AI56" s="63" t="str">
        <f t="shared" si="45"/>
        <v>Roux à l'huile</v>
      </c>
      <c r="AJ56" s="58" t="str">
        <f t="shared" si="45"/>
        <v>Kg</v>
      </c>
      <c r="AK56" s="187">
        <f t="shared" si="46"/>
        <v>1</v>
      </c>
      <c r="AL56" s="60">
        <f t="shared" si="22"/>
        <v>0</v>
      </c>
      <c r="AM56" s="61">
        <f t="shared" si="23"/>
        <v>0</v>
      </c>
      <c r="AN56" s="62">
        <f t="shared" si="13"/>
        <v>0</v>
      </c>
      <c r="AO56" s="60">
        <f t="shared" si="33"/>
        <v>0</v>
      </c>
      <c r="AP56" s="61">
        <f t="shared" si="19"/>
        <v>0</v>
      </c>
      <c r="AQ56" s="62">
        <f t="shared" si="37"/>
        <v>0</v>
      </c>
      <c r="AR56" s="60">
        <f t="shared" si="20"/>
        <v>0</v>
      </c>
      <c r="AS56" s="61">
        <f t="shared" si="21"/>
        <v>0</v>
      </c>
      <c r="AT56" s="62">
        <f t="shared" si="16"/>
        <v>0</v>
      </c>
      <c r="AU56" s="60">
        <f t="shared" si="24"/>
        <v>0.4</v>
      </c>
      <c r="AV56" s="61">
        <f t="shared" si="25"/>
        <v>0.22222222222222224</v>
      </c>
      <c r="AW56" s="62">
        <f t="shared" si="17"/>
        <v>0.0018225974747911986</v>
      </c>
      <c r="AX56" s="60">
        <f t="shared" si="32"/>
        <v>0</v>
      </c>
      <c r="AY56" s="61">
        <f t="shared" si="26"/>
        <v>0</v>
      </c>
      <c r="AZ56" s="200">
        <f t="shared" si="18"/>
        <v>0</v>
      </c>
      <c r="BE56" s="228"/>
      <c r="BF56" s="228"/>
      <c r="BG56" s="229"/>
      <c r="BH56" s="228"/>
      <c r="BI56" s="543" t="s">
        <v>7</v>
      </c>
      <c r="BJ56" s="544" t="s">
        <v>79</v>
      </c>
      <c r="BK56" s="544"/>
      <c r="BL56" s="544"/>
      <c r="BM56" s="544"/>
      <c r="BN56" s="545"/>
      <c r="BO56" s="270"/>
      <c r="BP56" s="270"/>
      <c r="BQ56" s="270"/>
      <c r="BR56" s="271"/>
      <c r="BS56" s="230"/>
      <c r="BT56" s="227"/>
      <c r="BU56" s="227"/>
    </row>
    <row r="57" spans="1:73" ht="23.25">
      <c r="A57" s="56"/>
      <c r="B57" s="57"/>
      <c r="C57" s="24" t="s">
        <v>68</v>
      </c>
      <c r="D57" s="52" t="s">
        <v>22</v>
      </c>
      <c r="E57" s="59">
        <v>1</v>
      </c>
      <c r="F57" s="47">
        <v>0.06</v>
      </c>
      <c r="G57" s="48">
        <f t="shared" si="0"/>
        <v>0.007181328545780969</v>
      </c>
      <c r="H57" s="25">
        <v>0.05</v>
      </c>
      <c r="I57" s="48">
        <f t="shared" si="36"/>
        <v>0.01751313485113836</v>
      </c>
      <c r="J57" s="25"/>
      <c r="K57" s="48">
        <f t="shared" si="35"/>
        <v>0</v>
      </c>
      <c r="L57" s="25"/>
      <c r="M57" s="48">
        <f t="shared" si="2"/>
        <v>0</v>
      </c>
      <c r="N57" s="25"/>
      <c r="O57" s="149">
        <f t="shared" si="3"/>
        <v>0</v>
      </c>
      <c r="Q57" s="56"/>
      <c r="R57" s="68"/>
      <c r="S57" s="63" t="str">
        <f t="shared" si="38"/>
        <v>farine</v>
      </c>
      <c r="T57" s="58" t="str">
        <f t="shared" si="39"/>
        <v>Kg</v>
      </c>
      <c r="U57" s="53">
        <f t="shared" si="27"/>
        <v>0.5</v>
      </c>
      <c r="V57" s="54">
        <f t="shared" si="40"/>
        <v>0.375</v>
      </c>
      <c r="W57" s="53">
        <f t="shared" si="28"/>
        <v>0.5</v>
      </c>
      <c r="X57" s="54">
        <f t="shared" si="41"/>
        <v>0.35714285714285715</v>
      </c>
      <c r="Y57" s="53">
        <f t="shared" si="29"/>
        <v>0</v>
      </c>
      <c r="Z57" s="54">
        <f t="shared" si="42"/>
        <v>0</v>
      </c>
      <c r="AA57" s="53">
        <f t="shared" si="30"/>
        <v>0</v>
      </c>
      <c r="AB57" s="54">
        <f t="shared" si="43"/>
        <v>0</v>
      </c>
      <c r="AC57" s="53">
        <f t="shared" si="31"/>
        <v>0</v>
      </c>
      <c r="AD57" s="55">
        <f t="shared" si="44"/>
        <v>0</v>
      </c>
      <c r="AE57" s="509"/>
      <c r="AG57" s="56"/>
      <c r="AH57" s="57"/>
      <c r="AI57" s="63" t="str">
        <f t="shared" si="45"/>
        <v>farine</v>
      </c>
      <c r="AJ57" s="58" t="str">
        <f t="shared" si="45"/>
        <v>Kg</v>
      </c>
      <c r="AK57" s="187">
        <f t="shared" si="46"/>
        <v>1</v>
      </c>
      <c r="AL57" s="60">
        <f t="shared" si="22"/>
        <v>0.5</v>
      </c>
      <c r="AM57" s="61">
        <f t="shared" si="23"/>
        <v>0.375</v>
      </c>
      <c r="AN57" s="62">
        <f t="shared" si="13"/>
        <v>0.0020793623288858083</v>
      </c>
      <c r="AO57" s="60">
        <f t="shared" si="33"/>
        <v>0.5</v>
      </c>
      <c r="AP57" s="61">
        <f t="shared" si="19"/>
        <v>0.35714285714285715</v>
      </c>
      <c r="AQ57" s="62">
        <f t="shared" si="37"/>
        <v>0.0027389756231169537</v>
      </c>
      <c r="AR57" s="60">
        <f t="shared" si="20"/>
        <v>0</v>
      </c>
      <c r="AS57" s="61">
        <f t="shared" si="21"/>
        <v>0</v>
      </c>
      <c r="AT57" s="62">
        <f t="shared" si="16"/>
        <v>0</v>
      </c>
      <c r="AU57" s="60">
        <f t="shared" si="24"/>
        <v>0</v>
      </c>
      <c r="AV57" s="61">
        <f t="shared" si="25"/>
        <v>0</v>
      </c>
      <c r="AW57" s="62">
        <f t="shared" si="17"/>
        <v>0</v>
      </c>
      <c r="AX57" s="60">
        <f t="shared" si="32"/>
        <v>0</v>
      </c>
      <c r="AY57" s="61">
        <f t="shared" si="26"/>
        <v>0</v>
      </c>
      <c r="AZ57" s="200">
        <f t="shared" si="18"/>
        <v>0</v>
      </c>
      <c r="BE57" s="228"/>
      <c r="BF57" s="228"/>
      <c r="BG57" s="229"/>
      <c r="BH57" s="228"/>
      <c r="BI57" s="543"/>
      <c r="BJ57" s="544"/>
      <c r="BK57" s="544"/>
      <c r="BL57" s="544"/>
      <c r="BM57" s="544"/>
      <c r="BN57" s="545" t="s">
        <v>80</v>
      </c>
      <c r="BO57" s="544" t="s">
        <v>83</v>
      </c>
      <c r="BP57" s="544"/>
      <c r="BQ57" s="544"/>
      <c r="BR57" s="546"/>
      <c r="BS57" s="230"/>
      <c r="BT57" s="227"/>
      <c r="BU57" s="227"/>
    </row>
    <row r="58" spans="1:73" ht="20.25" customHeight="1">
      <c r="A58" s="56"/>
      <c r="B58" s="57"/>
      <c r="C58" s="24">
        <v>0</v>
      </c>
      <c r="D58" s="52">
        <v>0</v>
      </c>
      <c r="E58" s="59"/>
      <c r="F58" s="69">
        <v>0</v>
      </c>
      <c r="G58" s="48">
        <f t="shared" si="0"/>
        <v>0</v>
      </c>
      <c r="H58" s="70"/>
      <c r="I58" s="48">
        <f t="shared" si="36"/>
        <v>0</v>
      </c>
      <c r="J58" s="70"/>
      <c r="K58" s="48">
        <f t="shared" si="35"/>
        <v>0</v>
      </c>
      <c r="L58" s="70"/>
      <c r="M58" s="48">
        <f t="shared" si="2"/>
        <v>0</v>
      </c>
      <c r="N58" s="70"/>
      <c r="O58" s="149">
        <f t="shared" si="3"/>
        <v>0</v>
      </c>
      <c r="Q58" s="56"/>
      <c r="R58" s="68"/>
      <c r="S58" s="63">
        <f t="shared" si="38"/>
        <v>0</v>
      </c>
      <c r="T58" s="58">
        <f t="shared" si="39"/>
        <v>0</v>
      </c>
      <c r="U58" s="53">
        <f t="shared" si="27"/>
        <v>0</v>
      </c>
      <c r="V58" s="54">
        <f t="shared" si="40"/>
        <v>0</v>
      </c>
      <c r="W58" s="53">
        <f t="shared" si="28"/>
        <v>0</v>
      </c>
      <c r="X58" s="54">
        <f t="shared" si="41"/>
        <v>0</v>
      </c>
      <c r="Y58" s="53">
        <f t="shared" si="29"/>
        <v>0</v>
      </c>
      <c r="Z58" s="54">
        <f t="shared" si="42"/>
        <v>0</v>
      </c>
      <c r="AA58" s="53">
        <f t="shared" si="30"/>
        <v>0</v>
      </c>
      <c r="AB58" s="54">
        <f t="shared" si="43"/>
        <v>0</v>
      </c>
      <c r="AC58" s="53">
        <f t="shared" si="31"/>
        <v>0</v>
      </c>
      <c r="AD58" s="55">
        <f t="shared" si="44"/>
        <v>0</v>
      </c>
      <c r="AE58" s="509"/>
      <c r="AG58" s="56"/>
      <c r="AH58" s="57"/>
      <c r="AI58" s="63">
        <f t="shared" si="45"/>
        <v>0</v>
      </c>
      <c r="AJ58" s="58">
        <f t="shared" si="45"/>
        <v>0</v>
      </c>
      <c r="AK58" s="187">
        <f t="shared" si="46"/>
        <v>0</v>
      </c>
      <c r="AL58" s="60">
        <f t="shared" si="22"/>
        <v>0</v>
      </c>
      <c r="AM58" s="61">
        <f t="shared" si="23"/>
        <v>0</v>
      </c>
      <c r="AN58" s="62">
        <f t="shared" si="13"/>
        <v>0</v>
      </c>
      <c r="AO58" s="60">
        <f t="shared" si="33"/>
        <v>0</v>
      </c>
      <c r="AP58" s="61">
        <f t="shared" si="19"/>
        <v>0</v>
      </c>
      <c r="AQ58" s="62">
        <f t="shared" si="37"/>
        <v>0</v>
      </c>
      <c r="AR58" s="60">
        <f t="shared" si="20"/>
        <v>0</v>
      </c>
      <c r="AS58" s="61">
        <f t="shared" si="21"/>
        <v>0</v>
      </c>
      <c r="AT58" s="62">
        <f t="shared" si="16"/>
        <v>0</v>
      </c>
      <c r="AU58" s="60">
        <f t="shared" si="24"/>
        <v>0</v>
      </c>
      <c r="AV58" s="61">
        <f t="shared" si="25"/>
        <v>0</v>
      </c>
      <c r="AW58" s="62">
        <f t="shared" si="17"/>
        <v>0</v>
      </c>
      <c r="AX58" s="60">
        <f t="shared" si="32"/>
        <v>0</v>
      </c>
      <c r="AY58" s="61">
        <f t="shared" si="26"/>
        <v>0</v>
      </c>
      <c r="AZ58" s="201">
        <f t="shared" si="18"/>
        <v>0</v>
      </c>
      <c r="BE58" s="228"/>
      <c r="BF58" s="228"/>
      <c r="BG58" s="229"/>
      <c r="BH58" s="228"/>
      <c r="BI58" s="543" t="s">
        <v>76</v>
      </c>
      <c r="BJ58" s="544" t="s">
        <v>81</v>
      </c>
      <c r="BK58" s="544"/>
      <c r="BL58" s="544"/>
      <c r="BM58" s="544"/>
      <c r="BN58" s="545"/>
      <c r="BO58" s="544"/>
      <c r="BP58" s="544"/>
      <c r="BQ58" s="544"/>
      <c r="BR58" s="546"/>
      <c r="BS58" s="230"/>
      <c r="BT58" s="227"/>
      <c r="BU58" s="227"/>
    </row>
    <row r="59" spans="1:73" ht="20.25" customHeight="1">
      <c r="A59" s="73"/>
      <c r="B59" s="77"/>
      <c r="C59" s="74"/>
      <c r="D59" s="75">
        <v>0</v>
      </c>
      <c r="E59" s="146"/>
      <c r="F59" s="147">
        <f aca="true" t="shared" si="47" ref="F59:O59">SUM(F9:F58)</f>
        <v>8.355</v>
      </c>
      <c r="G59" s="72">
        <f t="shared" si="47"/>
        <v>1</v>
      </c>
      <c r="H59" s="71">
        <f t="shared" si="47"/>
        <v>2.854999999999999</v>
      </c>
      <c r="I59" s="72">
        <f t="shared" si="47"/>
        <v>1.0000000000000002</v>
      </c>
      <c r="J59" s="71">
        <f t="shared" si="47"/>
        <v>56.184999999999995</v>
      </c>
      <c r="K59" s="72">
        <f t="shared" si="47"/>
        <v>1.0000000000000002</v>
      </c>
      <c r="L59" s="71">
        <f t="shared" si="47"/>
        <v>39.467</v>
      </c>
      <c r="M59" s="72">
        <f t="shared" si="47"/>
        <v>1</v>
      </c>
      <c r="N59" s="71">
        <f t="shared" si="47"/>
        <v>5.255000000000001</v>
      </c>
      <c r="O59" s="151">
        <f t="shared" si="47"/>
        <v>0.9999999999999997</v>
      </c>
      <c r="Q59" s="73"/>
      <c r="R59" s="202"/>
      <c r="S59" s="74"/>
      <c r="T59" s="75">
        <v>0</v>
      </c>
      <c r="U59" s="76">
        <f aca="true" t="shared" si="48" ref="U59:AD59">SUM(U9:U58)</f>
        <v>69.625</v>
      </c>
      <c r="V59" s="76">
        <f t="shared" si="48"/>
        <v>52.21875</v>
      </c>
      <c r="W59" s="76">
        <f t="shared" si="48"/>
        <v>28.549999999999997</v>
      </c>
      <c r="X59" s="76">
        <f t="shared" si="48"/>
        <v>20.392857142857146</v>
      </c>
      <c r="Y59" s="76">
        <f t="shared" si="48"/>
        <v>56.184999999999995</v>
      </c>
      <c r="Z59" s="76">
        <f t="shared" si="48"/>
        <v>31.21388888888889</v>
      </c>
      <c r="AA59" s="76">
        <f t="shared" si="48"/>
        <v>39.467</v>
      </c>
      <c r="AB59" s="76">
        <f t="shared" si="48"/>
        <v>21.926111111111112</v>
      </c>
      <c r="AC59" s="76">
        <f t="shared" si="48"/>
        <v>35.03333333333333</v>
      </c>
      <c r="AD59" s="76">
        <f t="shared" si="48"/>
        <v>19.46296296296297</v>
      </c>
      <c r="AE59" s="509"/>
      <c r="AG59" s="73"/>
      <c r="AH59" s="77"/>
      <c r="AI59" s="74"/>
      <c r="AJ59" s="78">
        <v>0</v>
      </c>
      <c r="AK59" s="79"/>
      <c r="AL59" s="80">
        <f aca="true" t="shared" si="49" ref="AL59:AZ59">SUM(AL9:AL58)</f>
        <v>240.45833333333337</v>
      </c>
      <c r="AM59" s="76">
        <f t="shared" si="49"/>
        <v>180.34375</v>
      </c>
      <c r="AN59" s="81">
        <f t="shared" si="49"/>
        <v>0.9999999999999999</v>
      </c>
      <c r="AO59" s="80">
        <f t="shared" si="49"/>
        <v>182.54999999999998</v>
      </c>
      <c r="AP59" s="76">
        <f t="shared" si="49"/>
        <v>130.39285714285717</v>
      </c>
      <c r="AQ59" s="81">
        <f t="shared" si="49"/>
        <v>0.9999999999999999</v>
      </c>
      <c r="AR59" s="80">
        <f t="shared" si="49"/>
        <v>308.18499999999995</v>
      </c>
      <c r="AS59" s="76">
        <f t="shared" si="49"/>
        <v>171.2138888888889</v>
      </c>
      <c r="AT59" s="81">
        <f t="shared" si="49"/>
        <v>0.9999999999999999</v>
      </c>
      <c r="AU59" s="80">
        <f t="shared" si="49"/>
        <v>219.467</v>
      </c>
      <c r="AV59" s="76">
        <f t="shared" si="49"/>
        <v>121.92611111111113</v>
      </c>
      <c r="AW59" s="81">
        <f t="shared" si="49"/>
        <v>0.9999999999999998</v>
      </c>
      <c r="AX59" s="80">
        <f t="shared" si="49"/>
        <v>215.0333333333334</v>
      </c>
      <c r="AY59" s="76">
        <f t="shared" si="49"/>
        <v>119.46296296296296</v>
      </c>
      <c r="AZ59" s="81">
        <f t="shared" si="49"/>
        <v>0.9999999999999999</v>
      </c>
      <c r="BE59" s="228"/>
      <c r="BF59" s="228"/>
      <c r="BG59" s="229"/>
      <c r="BH59" s="228"/>
      <c r="BI59" s="543"/>
      <c r="BJ59" s="544"/>
      <c r="BK59" s="544"/>
      <c r="BL59" s="544"/>
      <c r="BM59" s="544"/>
      <c r="BN59" s="545"/>
      <c r="BO59" s="270"/>
      <c r="BP59" s="270"/>
      <c r="BQ59" s="270"/>
      <c r="BR59" s="271"/>
      <c r="BS59" s="230"/>
      <c r="BT59" s="227"/>
      <c r="BU59" s="227"/>
    </row>
    <row r="60" spans="1:73" ht="21" customHeight="1">
      <c r="A60" s="84"/>
      <c r="B60" s="490" t="s">
        <v>75</v>
      </c>
      <c r="C60" s="423"/>
      <c r="D60" s="423"/>
      <c r="E60" s="423"/>
      <c r="F60" s="83">
        <f>F59/F8</f>
        <v>0.69625</v>
      </c>
      <c r="G60" s="82">
        <v>0</v>
      </c>
      <c r="H60" s="83">
        <f>H59/H8</f>
        <v>0.2854999999999999</v>
      </c>
      <c r="I60" s="82">
        <v>0</v>
      </c>
      <c r="J60" s="83">
        <f>J59/J8</f>
        <v>0.56185</v>
      </c>
      <c r="K60" s="82">
        <v>0</v>
      </c>
      <c r="L60" s="83">
        <f>L59/L8</f>
        <v>0.39466999999999997</v>
      </c>
      <c r="M60" s="82">
        <v>0</v>
      </c>
      <c r="N60" s="83">
        <f>N59/N8</f>
        <v>0.3503333333333334</v>
      </c>
      <c r="O60" s="93">
        <v>0</v>
      </c>
      <c r="Q60" s="84"/>
      <c r="R60" s="203"/>
      <c r="S60" s="85"/>
      <c r="T60" s="86" t="s">
        <v>69</v>
      </c>
      <c r="U60" s="87">
        <f>(U59/U7)*1</f>
        <v>0.69625</v>
      </c>
      <c r="V60" s="88">
        <f>(V59/V6)*1</f>
        <v>5.221875</v>
      </c>
      <c r="W60" s="87">
        <f>(W59/W7)*1</f>
        <v>0.2855</v>
      </c>
      <c r="X60" s="88">
        <f>(X59/X6)*1</f>
        <v>2.0392857142857146</v>
      </c>
      <c r="Y60" s="87">
        <f>(Y59/Y7)*1</f>
        <v>0.56185</v>
      </c>
      <c r="Z60" s="88">
        <f>(Z59/Z6)*1</f>
        <v>3.1213888888888888</v>
      </c>
      <c r="AA60" s="87">
        <f>(AA59/AA7)*1</f>
        <v>0.39466999999999997</v>
      </c>
      <c r="AB60" s="88">
        <f>(AB59/AB6)*1</f>
        <v>2.1926111111111113</v>
      </c>
      <c r="AC60" s="87">
        <f>(AC59/AC7)*1</f>
        <v>0.35033333333333333</v>
      </c>
      <c r="AD60" s="88">
        <f>(AD59/AD6)*1</f>
        <v>1.9462962962962969</v>
      </c>
      <c r="AE60" s="509"/>
      <c r="AG60" s="84"/>
      <c r="AH60" s="89"/>
      <c r="AI60" s="85"/>
      <c r="AJ60" s="85"/>
      <c r="AK60" s="90" t="s">
        <v>70</v>
      </c>
      <c r="AL60" s="91">
        <f>(AL59/AL7)*1</f>
        <v>2.4045833333333335</v>
      </c>
      <c r="AM60" s="92">
        <f>(AM59/AM6)*1</f>
        <v>18.034375</v>
      </c>
      <c r="AN60" s="93"/>
      <c r="AO60" s="91">
        <f>(AO59/AO7)*1</f>
        <v>1.8255</v>
      </c>
      <c r="AP60" s="92">
        <f>(AP59/AP6)*1</f>
        <v>13.039285714285716</v>
      </c>
      <c r="AQ60" s="93"/>
      <c r="AR60" s="91">
        <f>(AR59/AR7)*1</f>
        <v>3.0818499999999993</v>
      </c>
      <c r="AS60" s="92">
        <f>(AS59/AS6)*1</f>
        <v>17.12138888888889</v>
      </c>
      <c r="AT60" s="93"/>
      <c r="AU60" s="91">
        <f>(AU59/AU7)*1</f>
        <v>2.1946700000000003</v>
      </c>
      <c r="AV60" s="92">
        <f>(AV59/AV6)*1</f>
        <v>12.192611111111113</v>
      </c>
      <c r="AW60" s="93"/>
      <c r="AX60" s="91">
        <f>(AX59/AX7)*1</f>
        <v>2.150333333333334</v>
      </c>
      <c r="AY60" s="92">
        <f>(AY59/AY6)*1</f>
        <v>11.946296296296296</v>
      </c>
      <c r="AZ60" s="93"/>
      <c r="BE60" s="228"/>
      <c r="BF60" s="228"/>
      <c r="BG60" s="229"/>
      <c r="BH60" s="228"/>
      <c r="BI60" s="228"/>
      <c r="BJ60" s="228"/>
      <c r="BK60" s="228"/>
      <c r="BL60" s="228"/>
      <c r="BM60" s="228"/>
      <c r="BN60" s="228"/>
      <c r="BO60" s="228"/>
      <c r="BP60" s="230"/>
      <c r="BQ60" s="230"/>
      <c r="BR60" s="230"/>
      <c r="BS60" s="230"/>
      <c r="BT60" s="227"/>
      <c r="BU60" s="227"/>
    </row>
    <row r="61" spans="1:73" ht="24" customHeight="1" thickBot="1">
      <c r="A61" s="94"/>
      <c r="B61" s="490"/>
      <c r="C61" s="423"/>
      <c r="D61" s="423"/>
      <c r="E61" s="423"/>
      <c r="F61" s="494" t="s">
        <v>71</v>
      </c>
      <c r="G61" s="495"/>
      <c r="H61" s="495"/>
      <c r="I61" s="495"/>
      <c r="J61" s="495"/>
      <c r="K61" s="495"/>
      <c r="L61" s="495"/>
      <c r="M61" s="495"/>
      <c r="N61" s="495"/>
      <c r="O61" s="496"/>
      <c r="Q61" s="94"/>
      <c r="R61" s="204"/>
      <c r="S61" s="95"/>
      <c r="T61" s="96" t="s">
        <v>72</v>
      </c>
      <c r="U61" s="97">
        <f>AL60</f>
        <v>2.4045833333333335</v>
      </c>
      <c r="V61" s="205">
        <f>AM60</f>
        <v>18.034375</v>
      </c>
      <c r="W61" s="97">
        <f>AO60</f>
        <v>1.8255</v>
      </c>
      <c r="X61" s="98">
        <f>AP60</f>
        <v>13.039285714285716</v>
      </c>
      <c r="Y61" s="97">
        <f>AR60</f>
        <v>3.0818499999999993</v>
      </c>
      <c r="Z61" s="98">
        <f>AS60</f>
        <v>17.12138888888889</v>
      </c>
      <c r="AA61" s="97">
        <f>AU60</f>
        <v>2.1946700000000003</v>
      </c>
      <c r="AB61" s="98">
        <f>AV60</f>
        <v>12.192611111111113</v>
      </c>
      <c r="AC61" s="97">
        <f>AX60</f>
        <v>2.150333333333334</v>
      </c>
      <c r="AD61" s="98">
        <f>AY60</f>
        <v>11.946296296296296</v>
      </c>
      <c r="AE61" s="509"/>
      <c r="AG61" s="94"/>
      <c r="AH61" s="99"/>
      <c r="AI61" s="16"/>
      <c r="AJ61" s="16"/>
      <c r="AK61" s="100" t="s">
        <v>73</v>
      </c>
      <c r="AL61" s="101">
        <v>2</v>
      </c>
      <c r="AM61" s="102">
        <v>2</v>
      </c>
      <c r="AN61" s="103"/>
      <c r="AO61" s="101">
        <v>2</v>
      </c>
      <c r="AP61" s="102">
        <v>2</v>
      </c>
      <c r="AQ61" s="103"/>
      <c r="AR61" s="101">
        <v>2</v>
      </c>
      <c r="AS61" s="102">
        <v>2</v>
      </c>
      <c r="AT61" s="103"/>
      <c r="AU61" s="101">
        <v>2</v>
      </c>
      <c r="AV61" s="102">
        <v>2</v>
      </c>
      <c r="AW61" s="103"/>
      <c r="AX61" s="101">
        <v>2</v>
      </c>
      <c r="AY61" s="102">
        <v>2</v>
      </c>
      <c r="AZ61" s="103"/>
      <c r="BE61" s="228"/>
      <c r="BF61" s="228"/>
      <c r="BG61" s="229"/>
      <c r="BH61" s="228"/>
      <c r="BI61" s="228"/>
      <c r="BJ61" s="228"/>
      <c r="BK61" s="228"/>
      <c r="BL61" s="228"/>
      <c r="BM61" s="228"/>
      <c r="BN61" s="228"/>
      <c r="BO61" s="228"/>
      <c r="BP61" s="230"/>
      <c r="BQ61" s="230"/>
      <c r="BR61" s="230"/>
      <c r="BS61" s="230"/>
      <c r="BT61" s="227"/>
      <c r="BU61" s="227"/>
    </row>
    <row r="62" spans="1:73" ht="24" customHeight="1">
      <c r="A62" s="94"/>
      <c r="B62" s="434" t="s">
        <v>6</v>
      </c>
      <c r="C62" s="491" t="s">
        <v>77</v>
      </c>
      <c r="D62" s="491"/>
      <c r="E62" s="491"/>
      <c r="F62" s="491"/>
      <c r="G62" s="492" t="s">
        <v>78</v>
      </c>
      <c r="H62" s="491" t="s">
        <v>82</v>
      </c>
      <c r="I62" s="491"/>
      <c r="J62" s="491"/>
      <c r="K62" s="491"/>
      <c r="L62" s="491"/>
      <c r="M62" s="491"/>
      <c r="N62" s="491"/>
      <c r="O62" s="493"/>
      <c r="Q62" s="94"/>
      <c r="R62" s="206"/>
      <c r="S62" s="16"/>
      <c r="T62" s="16"/>
      <c r="U62" s="16"/>
      <c r="V62" s="16"/>
      <c r="AE62" s="509"/>
      <c r="AG62" s="94"/>
      <c r="AH62" s="104"/>
      <c r="AI62" s="105"/>
      <c r="AJ62" s="106"/>
      <c r="AK62" s="90" t="s">
        <v>74</v>
      </c>
      <c r="AL62" s="91">
        <f>AL60*AL61</f>
        <v>4.809166666666667</v>
      </c>
      <c r="AM62" s="92">
        <f>AM60*AM61</f>
        <v>36.06875</v>
      </c>
      <c r="AN62" s="107"/>
      <c r="AO62" s="91">
        <f>AO60*AO61</f>
        <v>3.651</v>
      </c>
      <c r="AP62" s="92">
        <f>AP60*AP61</f>
        <v>26.078571428571433</v>
      </c>
      <c r="AQ62" s="107"/>
      <c r="AR62" s="91">
        <f>AR60*AR61</f>
        <v>6.163699999999999</v>
      </c>
      <c r="AS62" s="92">
        <f>AS60*AS61</f>
        <v>34.24277777777778</v>
      </c>
      <c r="AT62" s="107"/>
      <c r="AU62" s="91">
        <f>AU60*AU61</f>
        <v>4.389340000000001</v>
      </c>
      <c r="AV62" s="92">
        <f>AV60*AV61</f>
        <v>24.385222222222225</v>
      </c>
      <c r="AW62" s="107"/>
      <c r="AX62" s="91">
        <f>AX60*AX61</f>
        <v>4.300666666666668</v>
      </c>
      <c r="AY62" s="92">
        <f>AY60*AY61</f>
        <v>23.892592592592592</v>
      </c>
      <c r="AZ62" s="107"/>
      <c r="BE62" s="228"/>
      <c r="BF62" s="363" t="s">
        <v>244</v>
      </c>
      <c r="BG62" s="228"/>
      <c r="BH62" s="228"/>
      <c r="BI62" s="228"/>
      <c r="BJ62" s="228"/>
      <c r="BK62" s="228"/>
      <c r="BL62" s="228"/>
      <c r="BM62" s="228"/>
      <c r="BN62" s="228"/>
      <c r="BO62" s="228"/>
      <c r="BP62" s="227"/>
      <c r="BQ62" s="227"/>
      <c r="BR62" s="227"/>
      <c r="BS62" s="227"/>
      <c r="BT62" s="227"/>
      <c r="BU62" s="227"/>
    </row>
    <row r="63" spans="1:73" ht="20.25" customHeight="1">
      <c r="A63" s="94"/>
      <c r="B63" s="434"/>
      <c r="C63" s="491"/>
      <c r="D63" s="491"/>
      <c r="E63" s="491"/>
      <c r="F63" s="491"/>
      <c r="G63" s="492"/>
      <c r="H63" s="491"/>
      <c r="I63" s="491"/>
      <c r="J63" s="491"/>
      <c r="K63" s="491"/>
      <c r="L63" s="491"/>
      <c r="M63" s="491"/>
      <c r="N63" s="491"/>
      <c r="O63" s="493"/>
      <c r="Q63" s="94"/>
      <c r="R63" s="207"/>
      <c r="S63" s="423" t="s">
        <v>75</v>
      </c>
      <c r="T63" s="423"/>
      <c r="U63" s="423"/>
      <c r="V63" s="423"/>
      <c r="W63" s="108"/>
      <c r="X63" s="435" t="s">
        <v>76</v>
      </c>
      <c r="Y63" s="432" t="str">
        <f>C66</f>
        <v>?  ESTOUFFADE DE BŒUF AUX LÉGUMES ( formule ALLÉGÉE )</v>
      </c>
      <c r="Z63" s="432"/>
      <c r="AA63" s="432"/>
      <c r="AB63" s="432"/>
      <c r="AC63" s="432"/>
      <c r="AD63" s="433"/>
      <c r="AE63" s="509"/>
      <c r="AG63" s="94"/>
      <c r="AH63" s="109"/>
      <c r="AI63" s="110"/>
      <c r="AJ63" s="110"/>
      <c r="AK63" s="111" t="s">
        <v>69</v>
      </c>
      <c r="AL63" s="112">
        <f>U60</f>
        <v>0.69625</v>
      </c>
      <c r="AM63" s="113">
        <f>V60</f>
        <v>5.221875</v>
      </c>
      <c r="AN63" s="114" t="s">
        <v>22</v>
      </c>
      <c r="AO63" s="112">
        <f>W60</f>
        <v>0.2855</v>
      </c>
      <c r="AP63" s="113">
        <f>X60</f>
        <v>2.0392857142857146</v>
      </c>
      <c r="AQ63" s="114" t="s">
        <v>22</v>
      </c>
      <c r="AR63" s="112">
        <f>Y60</f>
        <v>0.56185</v>
      </c>
      <c r="AS63" s="113">
        <f>Z60</f>
        <v>3.1213888888888888</v>
      </c>
      <c r="AT63" s="114" t="s">
        <v>22</v>
      </c>
      <c r="AU63" s="112">
        <f>AA60</f>
        <v>0.39466999999999997</v>
      </c>
      <c r="AV63" s="113">
        <f>AB60</f>
        <v>2.1926111111111113</v>
      </c>
      <c r="AW63" s="114" t="s">
        <v>22</v>
      </c>
      <c r="AX63" s="112">
        <f>AC60</f>
        <v>0.35033333333333333</v>
      </c>
      <c r="AY63" s="113">
        <f>AD60</f>
        <v>1.9462962962962969</v>
      </c>
      <c r="AZ63" s="114" t="s">
        <v>22</v>
      </c>
      <c r="BE63" s="228"/>
      <c r="BF63" s="228"/>
      <c r="BG63" s="229"/>
      <c r="BH63" s="228"/>
      <c r="BI63" s="228"/>
      <c r="BJ63" s="228"/>
      <c r="BK63" s="228"/>
      <c r="BL63" s="228"/>
      <c r="BM63" s="228"/>
      <c r="BN63" s="228"/>
      <c r="BO63" s="228"/>
      <c r="BP63" s="230"/>
      <c r="BQ63" s="230"/>
      <c r="BR63" s="230"/>
      <c r="BS63" s="230"/>
      <c r="BT63" s="227"/>
      <c r="BU63" s="227"/>
    </row>
    <row r="64" spans="1:73" ht="20.25" customHeight="1">
      <c r="A64" s="94"/>
      <c r="B64" s="434" t="s">
        <v>7</v>
      </c>
      <c r="C64" s="491" t="s">
        <v>79</v>
      </c>
      <c r="D64" s="491"/>
      <c r="E64" s="491"/>
      <c r="F64" s="491"/>
      <c r="G64" s="492"/>
      <c r="H64" s="491"/>
      <c r="I64" s="491"/>
      <c r="J64" s="491"/>
      <c r="K64" s="491"/>
      <c r="L64" s="491"/>
      <c r="M64" s="491"/>
      <c r="N64" s="491"/>
      <c r="O64" s="493"/>
      <c r="Q64" s="94"/>
      <c r="R64" s="207"/>
      <c r="S64" s="423"/>
      <c r="T64" s="423"/>
      <c r="U64" s="423"/>
      <c r="V64" s="423"/>
      <c r="W64" s="108"/>
      <c r="X64" s="435"/>
      <c r="Y64" s="432"/>
      <c r="Z64" s="432"/>
      <c r="AA64" s="432"/>
      <c r="AB64" s="432"/>
      <c r="AC64" s="432"/>
      <c r="AD64" s="433"/>
      <c r="AE64" s="509"/>
      <c r="AG64" s="94"/>
      <c r="AH64" s="115"/>
      <c r="AI64" s="422" t="s">
        <v>75</v>
      </c>
      <c r="AJ64" s="422"/>
      <c r="AK64" s="422"/>
      <c r="AL64" s="422"/>
      <c r="AM64" s="422"/>
      <c r="AN64" s="422"/>
      <c r="AO64" s="116"/>
      <c r="AP64" s="108"/>
      <c r="AQ64" s="117" t="s">
        <v>76</v>
      </c>
      <c r="AR64" s="424" t="str">
        <f>C66</f>
        <v>?  ESTOUFFADE DE BŒUF AUX LÉGUMES ( formule ALLÉGÉE )</v>
      </c>
      <c r="AS64" s="424"/>
      <c r="AT64" s="424"/>
      <c r="AU64" s="424"/>
      <c r="AV64" s="424"/>
      <c r="AW64" s="424"/>
      <c r="AX64" s="424"/>
      <c r="AY64" s="424"/>
      <c r="AZ64" s="425"/>
      <c r="BE64" s="228"/>
      <c r="BF64" s="228"/>
      <c r="BG64" s="272" t="s">
        <v>252</v>
      </c>
      <c r="BH64" s="228"/>
      <c r="BI64" s="228"/>
      <c r="BJ64" s="228"/>
      <c r="BK64" s="228"/>
      <c r="BL64" s="228"/>
      <c r="BM64" s="228"/>
      <c r="BN64" s="228"/>
      <c r="BO64" s="228"/>
      <c r="BP64" s="230"/>
      <c r="BQ64" s="230"/>
      <c r="BR64" s="230"/>
      <c r="BS64" s="230"/>
      <c r="BT64" s="227"/>
      <c r="BU64" s="227"/>
    </row>
    <row r="65" spans="1:73" ht="20.25" customHeight="1" thickBot="1">
      <c r="A65" s="94"/>
      <c r="B65" s="434"/>
      <c r="C65" s="491"/>
      <c r="D65" s="491"/>
      <c r="E65" s="491"/>
      <c r="F65" s="491"/>
      <c r="G65" s="492" t="s">
        <v>80</v>
      </c>
      <c r="H65" s="491" t="s">
        <v>83</v>
      </c>
      <c r="I65" s="491"/>
      <c r="J65" s="491"/>
      <c r="K65" s="491"/>
      <c r="L65" s="491"/>
      <c r="M65" s="491"/>
      <c r="N65" s="491"/>
      <c r="O65" s="493"/>
      <c r="Q65" s="94"/>
      <c r="R65" s="118"/>
      <c r="S65" s="449" t="str">
        <f>C62</f>
        <v>ALI-BAB Gastronomie Pratique 1928 Edi.Flammarion - BŒUF A LA BOURGUIGNONNE</v>
      </c>
      <c r="T65" s="449"/>
      <c r="U65" s="449"/>
      <c r="V65" s="435" t="s">
        <v>6</v>
      </c>
      <c r="W65" s="108"/>
      <c r="X65" s="435" t="s">
        <v>78</v>
      </c>
      <c r="Y65" s="426" t="str">
        <f>H62</f>
        <v> Recette collectivité économique  BŒUF SAUTÉ Ragoût de viande non rissolé</v>
      </c>
      <c r="Z65" s="426"/>
      <c r="AA65" s="426"/>
      <c r="AB65" s="426"/>
      <c r="AC65" s="426"/>
      <c r="AD65" s="427"/>
      <c r="AE65" s="509"/>
      <c r="AG65" s="94"/>
      <c r="AH65" s="115"/>
      <c r="AI65" s="423"/>
      <c r="AJ65" s="423"/>
      <c r="AK65" s="423"/>
      <c r="AL65" s="423"/>
      <c r="AM65" s="423"/>
      <c r="AN65" s="423"/>
      <c r="AO65" s="119"/>
      <c r="AP65" s="108"/>
      <c r="AQ65" s="120"/>
      <c r="AR65" s="424"/>
      <c r="AS65" s="424"/>
      <c r="AT65" s="424"/>
      <c r="AU65" s="424"/>
      <c r="AV65" s="424"/>
      <c r="AW65" s="424"/>
      <c r="AX65" s="424"/>
      <c r="AY65" s="424"/>
      <c r="AZ65" s="425"/>
      <c r="BE65" s="228"/>
      <c r="BF65" s="228"/>
      <c r="BG65" s="272"/>
      <c r="BH65" s="228"/>
      <c r="BI65" s="228"/>
      <c r="BJ65" s="228"/>
      <c r="BK65" s="228"/>
      <c r="BL65" s="228"/>
      <c r="BM65" s="228"/>
      <c r="BN65" s="228"/>
      <c r="BO65" s="228"/>
      <c r="BP65" s="230"/>
      <c r="BQ65" s="230"/>
      <c r="BR65" s="230"/>
      <c r="BS65" s="230"/>
      <c r="BT65" s="227"/>
      <c r="BU65" s="227"/>
    </row>
    <row r="66" spans="1:73" ht="20.25" customHeight="1">
      <c r="A66" s="94"/>
      <c r="B66" s="489" t="s">
        <v>76</v>
      </c>
      <c r="C66" s="491" t="s">
        <v>81</v>
      </c>
      <c r="D66" s="491"/>
      <c r="E66" s="491"/>
      <c r="F66" s="491"/>
      <c r="G66" s="492"/>
      <c r="H66" s="491"/>
      <c r="I66" s="491"/>
      <c r="J66" s="491"/>
      <c r="K66" s="491"/>
      <c r="L66" s="491"/>
      <c r="M66" s="491"/>
      <c r="N66" s="491"/>
      <c r="O66" s="493"/>
      <c r="Q66" s="94"/>
      <c r="R66" s="118"/>
      <c r="S66" s="449"/>
      <c r="T66" s="449"/>
      <c r="U66" s="449"/>
      <c r="V66" s="435"/>
      <c r="W66" s="108"/>
      <c r="X66" s="435"/>
      <c r="Y66" s="428"/>
      <c r="Z66" s="428"/>
      <c r="AA66" s="428"/>
      <c r="AB66" s="428"/>
      <c r="AC66" s="428"/>
      <c r="AD66" s="429"/>
      <c r="AE66" s="511"/>
      <c r="AG66" s="94"/>
      <c r="AH66" s="104"/>
      <c r="AI66" s="449" t="str">
        <f>C62</f>
        <v>ALI-BAB Gastronomie Pratique 1928 Edi.Flammarion - BŒUF A LA BOURGUIGNONNE</v>
      </c>
      <c r="AJ66" s="449"/>
      <c r="AK66" s="449"/>
      <c r="AL66" s="449"/>
      <c r="AM66" s="449"/>
      <c r="AN66" s="449"/>
      <c r="AO66" s="120" t="s">
        <v>6</v>
      </c>
      <c r="AP66" s="108"/>
      <c r="AQ66" s="120" t="s">
        <v>78</v>
      </c>
      <c r="AR66" s="424" t="str">
        <f>H62</f>
        <v> Recette collectivité économique  BŒUF SAUTÉ Ragoût de viande non rissolé</v>
      </c>
      <c r="AS66" s="424"/>
      <c r="AT66" s="424"/>
      <c r="AU66" s="424"/>
      <c r="AV66" s="424"/>
      <c r="AW66" s="424"/>
      <c r="AX66" s="424"/>
      <c r="AY66" s="424"/>
      <c r="AZ66" s="425"/>
      <c r="BC66" s="214"/>
      <c r="BD66" s="214"/>
      <c r="BE66" s="273"/>
      <c r="BF66" s="274" t="s">
        <v>201</v>
      </c>
      <c r="BG66" s="275"/>
      <c r="BH66" s="547" t="s">
        <v>6</v>
      </c>
      <c r="BI66" s="548"/>
      <c r="BJ66" s="549" t="s">
        <v>7</v>
      </c>
      <c r="BK66" s="548"/>
      <c r="BL66" s="549" t="s">
        <v>8</v>
      </c>
      <c r="BM66" s="548"/>
      <c r="BN66" s="549" t="s">
        <v>9</v>
      </c>
      <c r="BO66" s="548"/>
      <c r="BP66" s="549" t="s">
        <v>10</v>
      </c>
      <c r="BQ66" s="548"/>
      <c r="BR66" s="230"/>
      <c r="BS66" s="230"/>
      <c r="BT66" s="227"/>
      <c r="BU66" s="227"/>
    </row>
    <row r="67" spans="1:73" ht="20.25" customHeight="1">
      <c r="A67" s="94"/>
      <c r="B67" s="489"/>
      <c r="C67" s="491"/>
      <c r="D67" s="491"/>
      <c r="E67" s="491"/>
      <c r="F67" s="491"/>
      <c r="G67" s="492"/>
      <c r="H67" s="491"/>
      <c r="I67" s="491"/>
      <c r="J67" s="491"/>
      <c r="K67" s="491"/>
      <c r="L67" s="491"/>
      <c r="M67" s="491"/>
      <c r="N67" s="491"/>
      <c r="O67" s="493"/>
      <c r="Q67" s="94"/>
      <c r="R67" s="118"/>
      <c r="S67" s="449" t="str">
        <f>C64</f>
        <v>A et JP DOMERGUES Orléans 1981-  RAGOUT DE BŒUF A LA BOURGUIGNONNE</v>
      </c>
      <c r="T67" s="449"/>
      <c r="U67" s="449"/>
      <c r="V67" s="435" t="s">
        <v>7</v>
      </c>
      <c r="W67" s="108"/>
      <c r="X67" s="435" t="s">
        <v>80</v>
      </c>
      <c r="Y67" s="426" t="str">
        <f>H65</f>
        <v>CHEF NESTLÉ 2001 - BŒUF BOURGUIGNON </v>
      </c>
      <c r="Z67" s="426"/>
      <c r="AA67" s="426"/>
      <c r="AB67" s="426"/>
      <c r="AC67" s="426"/>
      <c r="AD67" s="426"/>
      <c r="AE67" s="519">
        <f>AE2</f>
        <v>1</v>
      </c>
      <c r="AG67" s="94"/>
      <c r="AH67" s="104"/>
      <c r="AI67" s="449"/>
      <c r="AJ67" s="449"/>
      <c r="AK67" s="449"/>
      <c r="AL67" s="449"/>
      <c r="AM67" s="449"/>
      <c r="AN67" s="449"/>
      <c r="AO67" s="120"/>
      <c r="AP67" s="108"/>
      <c r="AQ67" s="120"/>
      <c r="AR67" s="424"/>
      <c r="AS67" s="424"/>
      <c r="AT67" s="424"/>
      <c r="AU67" s="424"/>
      <c r="AV67" s="424"/>
      <c r="AW67" s="424"/>
      <c r="AX67" s="424"/>
      <c r="AY67" s="424"/>
      <c r="AZ67" s="425"/>
      <c r="BC67" s="214"/>
      <c r="BD67" s="214"/>
      <c r="BE67" s="276"/>
      <c r="BF67" s="175" t="s">
        <v>21</v>
      </c>
      <c r="BG67" s="277" t="s">
        <v>200</v>
      </c>
      <c r="BH67" s="278" t="s">
        <v>203</v>
      </c>
      <c r="BI67" s="279">
        <v>10</v>
      </c>
      <c r="BJ67" s="278" t="s">
        <v>203</v>
      </c>
      <c r="BK67" s="279">
        <v>10</v>
      </c>
      <c r="BL67" s="278" t="s">
        <v>203</v>
      </c>
      <c r="BM67" s="279">
        <v>10</v>
      </c>
      <c r="BN67" s="278" t="s">
        <v>203</v>
      </c>
      <c r="BO67" s="279">
        <v>10</v>
      </c>
      <c r="BP67" s="278" t="s">
        <v>203</v>
      </c>
      <c r="BQ67" s="279">
        <v>10</v>
      </c>
      <c r="BR67" s="230"/>
      <c r="BS67" s="230"/>
      <c r="BT67" s="227"/>
      <c r="BU67" s="227"/>
    </row>
    <row r="68" spans="1:73" ht="20.25" customHeight="1" thickBot="1">
      <c r="A68" s="94"/>
      <c r="B68" s="126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/>
      <c r="Q68" s="94"/>
      <c r="R68" s="118"/>
      <c r="S68" s="449"/>
      <c r="T68" s="449"/>
      <c r="U68" s="449"/>
      <c r="V68" s="435"/>
      <c r="W68" s="108"/>
      <c r="X68" s="435"/>
      <c r="Y68" s="432"/>
      <c r="Z68" s="432"/>
      <c r="AA68" s="432"/>
      <c r="AB68" s="432"/>
      <c r="AC68" s="432"/>
      <c r="AD68" s="432"/>
      <c r="AE68" s="520"/>
      <c r="AG68" s="94"/>
      <c r="AH68" s="104"/>
      <c r="AI68" s="449" t="str">
        <f>C64</f>
        <v>A et JP DOMERGUES Orléans 1981-  RAGOUT DE BŒUF A LA BOURGUIGNONNE</v>
      </c>
      <c r="AJ68" s="449"/>
      <c r="AK68" s="449"/>
      <c r="AL68" s="449"/>
      <c r="AM68" s="449"/>
      <c r="AN68" s="449"/>
      <c r="AO68" s="120" t="s">
        <v>7</v>
      </c>
      <c r="AP68" s="108"/>
      <c r="AQ68" s="120" t="s">
        <v>80</v>
      </c>
      <c r="AR68" s="515" t="str">
        <f>H65</f>
        <v>CHEF NESTLÉ 2001 - BŒUF BOURGUIGNON </v>
      </c>
      <c r="AS68" s="515"/>
      <c r="AT68" s="515"/>
      <c r="AU68" s="515"/>
      <c r="AV68" s="515"/>
      <c r="AW68" s="515"/>
      <c r="AX68" s="515"/>
      <c r="AY68" s="515"/>
      <c r="AZ68" s="516"/>
      <c r="BE68" s="280"/>
      <c r="BF68" s="550" t="s">
        <v>202</v>
      </c>
      <c r="BG68" s="281" t="s">
        <v>12</v>
      </c>
      <c r="BH68" s="282">
        <v>100</v>
      </c>
      <c r="BI68" s="283"/>
      <c r="BJ68" s="282">
        <v>100</v>
      </c>
      <c r="BK68" s="283"/>
      <c r="BL68" s="282">
        <v>100</v>
      </c>
      <c r="BM68" s="283"/>
      <c r="BN68" s="282">
        <v>100</v>
      </c>
      <c r="BO68" s="283"/>
      <c r="BP68" s="282">
        <v>100</v>
      </c>
      <c r="BQ68" s="283"/>
      <c r="BR68" s="230"/>
      <c r="BS68" s="230"/>
      <c r="BT68" s="227"/>
      <c r="BU68" s="227"/>
    </row>
    <row r="69" spans="16:73" ht="20.25" customHeight="1" thickBot="1">
      <c r="P69" s="1"/>
      <c r="Q69" s="94"/>
      <c r="R69" s="121"/>
      <c r="S69" s="122">
        <v>0</v>
      </c>
      <c r="T69" s="122">
        <v>0</v>
      </c>
      <c r="U69" s="122"/>
      <c r="V69" s="122">
        <v>0</v>
      </c>
      <c r="W69" s="122"/>
      <c r="X69" s="122"/>
      <c r="Y69" s="122"/>
      <c r="Z69" s="122"/>
      <c r="AA69" s="122"/>
      <c r="AB69" s="122"/>
      <c r="AC69" s="122"/>
      <c r="AD69" s="122"/>
      <c r="AE69" s="521"/>
      <c r="AG69" s="94"/>
      <c r="AH69" s="123"/>
      <c r="AI69" s="514"/>
      <c r="AJ69" s="514"/>
      <c r="AK69" s="514"/>
      <c r="AL69" s="514"/>
      <c r="AM69" s="514"/>
      <c r="AN69" s="514"/>
      <c r="AO69" s="124"/>
      <c r="AP69" s="125"/>
      <c r="AQ69" s="124"/>
      <c r="AR69" s="517"/>
      <c r="AS69" s="517"/>
      <c r="AT69" s="517"/>
      <c r="AU69" s="517"/>
      <c r="AV69" s="517"/>
      <c r="AW69" s="517"/>
      <c r="AX69" s="517"/>
      <c r="AY69" s="517"/>
      <c r="AZ69" s="518"/>
      <c r="BE69" s="284"/>
      <c r="BF69" s="551"/>
      <c r="BG69" s="285" t="s">
        <v>204</v>
      </c>
      <c r="BH69" s="286" t="s">
        <v>16</v>
      </c>
      <c r="BI69" s="287" t="s">
        <v>17</v>
      </c>
      <c r="BJ69" s="286" t="s">
        <v>16</v>
      </c>
      <c r="BK69" s="287" t="s">
        <v>17</v>
      </c>
      <c r="BL69" s="286" t="s">
        <v>16</v>
      </c>
      <c r="BM69" s="287" t="s">
        <v>17</v>
      </c>
      <c r="BN69" s="286" t="s">
        <v>16</v>
      </c>
      <c r="BO69" s="287" t="s">
        <v>17</v>
      </c>
      <c r="BP69" s="286" t="s">
        <v>16</v>
      </c>
      <c r="BQ69" s="287" t="s">
        <v>17</v>
      </c>
      <c r="BR69" s="230"/>
      <c r="BS69" s="230"/>
      <c r="BT69" s="227"/>
      <c r="BU69" s="227"/>
    </row>
    <row r="70" spans="16:73" ht="48.75" customHeight="1" thickBot="1">
      <c r="P70" s="1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E70" s="226"/>
      <c r="BF70" s="219" t="s">
        <v>20</v>
      </c>
      <c r="BG70" s="288">
        <v>0</v>
      </c>
      <c r="BH70" s="289"/>
      <c r="BI70" s="290"/>
      <c r="BJ70" s="289"/>
      <c r="BK70" s="290"/>
      <c r="BL70" s="289"/>
      <c r="BM70" s="290"/>
      <c r="BN70" s="289"/>
      <c r="BO70" s="290"/>
      <c r="BP70" s="291"/>
      <c r="BQ70" s="292"/>
      <c r="BR70" s="293"/>
      <c r="BS70" s="293"/>
      <c r="BT70" s="227"/>
      <c r="BU70" s="227"/>
    </row>
    <row r="71" spans="16:73" ht="20.25" customHeight="1">
      <c r="P71" s="1"/>
      <c r="Q71" s="94"/>
      <c r="R71" s="458" t="str">
        <f>C62</f>
        <v>ALI-BAB Gastronomie Pratique 1928 Edi.Flammarion - BŒUF A LA BOURGUIGNONNE</v>
      </c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64" t="s">
        <v>2</v>
      </c>
      <c r="AD71" s="464"/>
      <c r="AE71" s="444" t="str">
        <f>R71</f>
        <v>ALI-BAB Gastronomie Pratique 1928 Edi.Flammarion - BŒUF A LA BOURGUIGNONNE</v>
      </c>
      <c r="AG71" s="3"/>
      <c r="BE71" s="226"/>
      <c r="BF71" s="220" t="s">
        <v>21</v>
      </c>
      <c r="BG71" s="288" t="s">
        <v>22</v>
      </c>
      <c r="BH71" s="291"/>
      <c r="BI71" s="290"/>
      <c r="BJ71" s="291">
        <v>13.999999999999998</v>
      </c>
      <c r="BK71" s="290">
        <v>10</v>
      </c>
      <c r="BL71" s="291"/>
      <c r="BM71" s="290"/>
      <c r="BN71" s="291"/>
      <c r="BO71" s="290"/>
      <c r="BP71" s="291"/>
      <c r="BQ71" s="292"/>
      <c r="BR71" s="293"/>
      <c r="BS71" s="293"/>
      <c r="BT71" s="227"/>
      <c r="BU71" s="227"/>
    </row>
    <row r="72" spans="16:73" ht="20.25" customHeight="1">
      <c r="P72" s="1"/>
      <c r="Q72" s="94"/>
      <c r="R72" s="460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47" t="str">
        <f>V65</f>
        <v>N° 1</v>
      </c>
      <c r="AD72" s="447"/>
      <c r="AE72" s="445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E72" s="226"/>
      <c r="BF72" s="220" t="s">
        <v>23</v>
      </c>
      <c r="BG72" s="288" t="s">
        <v>22</v>
      </c>
      <c r="BH72" s="291"/>
      <c r="BI72" s="290"/>
      <c r="BJ72" s="291"/>
      <c r="BK72" s="290"/>
      <c r="BL72" s="291">
        <v>18</v>
      </c>
      <c r="BM72" s="290">
        <v>10</v>
      </c>
      <c r="BN72" s="291"/>
      <c r="BO72" s="290"/>
      <c r="BP72" s="291"/>
      <c r="BQ72" s="292"/>
      <c r="BR72" s="293"/>
      <c r="BS72" s="293"/>
      <c r="BT72" s="227"/>
      <c r="BU72" s="227"/>
    </row>
    <row r="73" spans="16:73" ht="20.25" customHeight="1">
      <c r="P73" s="1"/>
      <c r="Q73" s="94"/>
      <c r="R73" s="462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48"/>
      <c r="AD73" s="448"/>
      <c r="AE73" s="445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E73" s="226"/>
      <c r="BF73" s="220" t="s">
        <v>24</v>
      </c>
      <c r="BG73" s="288" t="s">
        <v>22</v>
      </c>
      <c r="BH73" s="291">
        <v>13.333333333333334</v>
      </c>
      <c r="BI73" s="290">
        <v>10</v>
      </c>
      <c r="BJ73" s="291"/>
      <c r="BK73" s="290"/>
      <c r="BL73" s="291"/>
      <c r="BM73" s="290"/>
      <c r="BN73" s="291">
        <v>18</v>
      </c>
      <c r="BO73" s="290">
        <v>10</v>
      </c>
      <c r="BP73" s="291">
        <v>18.000000000000004</v>
      </c>
      <c r="BQ73" s="292">
        <v>10.000000000000002</v>
      </c>
      <c r="BR73" s="293"/>
      <c r="BS73" s="293"/>
      <c r="BT73" s="227"/>
      <c r="BU73" s="227"/>
    </row>
    <row r="74" spans="16:73" ht="30" customHeight="1">
      <c r="P74" s="1"/>
      <c r="Q74" s="94"/>
      <c r="R74" s="453" t="s">
        <v>84</v>
      </c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5"/>
      <c r="AE74" s="445"/>
      <c r="AG74" s="3"/>
      <c r="BE74" s="226"/>
      <c r="BF74" s="226"/>
      <c r="BG74" s="226"/>
      <c r="BH74" s="294"/>
      <c r="BI74" s="288"/>
      <c r="BJ74" s="295"/>
      <c r="BK74" s="293"/>
      <c r="BL74" s="295"/>
      <c r="BM74" s="293"/>
      <c r="BN74" s="295"/>
      <c r="BO74" s="293"/>
      <c r="BP74" s="295"/>
      <c r="BQ74" s="293"/>
      <c r="BR74" s="295"/>
      <c r="BS74" s="293"/>
      <c r="BT74" s="227"/>
      <c r="BU74" s="227"/>
    </row>
    <row r="75" spans="16:73" ht="41.25" customHeight="1">
      <c r="P75" s="1"/>
      <c r="Q75" s="94"/>
      <c r="R75" s="127">
        <v>1</v>
      </c>
      <c r="S75" s="456" t="s">
        <v>85</v>
      </c>
      <c r="T75" s="456"/>
      <c r="U75" s="456"/>
      <c r="V75" s="457"/>
      <c r="W75" s="128">
        <v>19</v>
      </c>
      <c r="X75" s="450" t="s">
        <v>86</v>
      </c>
      <c r="Y75" s="450"/>
      <c r="Z75" s="450"/>
      <c r="AA75" s="450"/>
      <c r="AB75" s="450"/>
      <c r="AC75" s="450"/>
      <c r="AD75" s="450"/>
      <c r="AE75" s="445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BE75" s="228"/>
      <c r="BF75" s="228"/>
      <c r="BG75" s="272"/>
      <c r="BH75" s="228"/>
      <c r="BI75" s="228"/>
      <c r="BJ75" s="228"/>
      <c r="BK75" s="228"/>
      <c r="BL75" s="228"/>
      <c r="BM75" s="228"/>
      <c r="BN75" s="228"/>
      <c r="BO75" s="228"/>
      <c r="BP75" s="230"/>
      <c r="BQ75" s="230"/>
      <c r="BR75" s="230"/>
      <c r="BS75" s="230"/>
      <c r="BT75" s="227"/>
      <c r="BU75" s="227"/>
    </row>
    <row r="76" spans="16:73" ht="23.25">
      <c r="P76" s="1"/>
      <c r="Q76" s="94"/>
      <c r="R76" s="129">
        <v>2</v>
      </c>
      <c r="S76" s="450" t="s">
        <v>87</v>
      </c>
      <c r="T76" s="450"/>
      <c r="U76" s="450"/>
      <c r="V76" s="451"/>
      <c r="W76" s="128">
        <v>20</v>
      </c>
      <c r="X76" s="450" t="s">
        <v>88</v>
      </c>
      <c r="Y76" s="450"/>
      <c r="Z76" s="450"/>
      <c r="AA76" s="450"/>
      <c r="AB76" s="450"/>
      <c r="AC76" s="450"/>
      <c r="AD76" s="450"/>
      <c r="AE76" s="445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BE76" s="296"/>
      <c r="BF76" s="297"/>
      <c r="BG76" s="298">
        <v>0</v>
      </c>
      <c r="BH76" s="299">
        <v>69.625</v>
      </c>
      <c r="BI76" s="299">
        <v>52.21875</v>
      </c>
      <c r="BJ76" s="299">
        <v>28.549999999999997</v>
      </c>
      <c r="BK76" s="299">
        <v>20.392857142857146</v>
      </c>
      <c r="BL76" s="299">
        <v>56.184999999999995</v>
      </c>
      <c r="BM76" s="299">
        <v>31.21388888888889</v>
      </c>
      <c r="BN76" s="299">
        <v>39.467</v>
      </c>
      <c r="BO76" s="299">
        <v>21.926111111111112</v>
      </c>
      <c r="BP76" s="299">
        <v>35.03333333333333</v>
      </c>
      <c r="BQ76" s="299">
        <v>19.46296296296297</v>
      </c>
      <c r="BR76" s="230"/>
      <c r="BS76" s="230"/>
      <c r="BT76" s="227"/>
      <c r="BU76" s="227"/>
    </row>
    <row r="77" spans="16:73" ht="38.25" customHeight="1">
      <c r="P77" s="1"/>
      <c r="Q77" s="94"/>
      <c r="R77" s="129">
        <v>3</v>
      </c>
      <c r="S77" s="450" t="s">
        <v>89</v>
      </c>
      <c r="T77" s="450"/>
      <c r="U77" s="450"/>
      <c r="V77" s="451"/>
      <c r="W77" s="128">
        <v>21</v>
      </c>
      <c r="X77" s="450" t="s">
        <v>90</v>
      </c>
      <c r="Y77" s="450"/>
      <c r="Z77" s="450"/>
      <c r="AA77" s="450"/>
      <c r="AB77" s="450"/>
      <c r="AC77" s="450"/>
      <c r="AD77" s="450"/>
      <c r="AE77" s="445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BE77" s="300"/>
      <c r="BF77" s="221"/>
      <c r="BG77" s="86" t="s">
        <v>69</v>
      </c>
      <c r="BH77" s="301">
        <v>0.69625</v>
      </c>
      <c r="BI77" s="302">
        <v>5.221875</v>
      </c>
      <c r="BJ77" s="301">
        <v>0.2855</v>
      </c>
      <c r="BK77" s="302">
        <v>2.0392857142857146</v>
      </c>
      <c r="BL77" s="301">
        <v>0.56185</v>
      </c>
      <c r="BM77" s="302">
        <v>3.1213888888888888</v>
      </c>
      <c r="BN77" s="301">
        <v>0.39466999999999997</v>
      </c>
      <c r="BO77" s="302">
        <v>2.1926111111111113</v>
      </c>
      <c r="BP77" s="301">
        <v>0.35033333333333333</v>
      </c>
      <c r="BQ77" s="302">
        <v>1.9462962962962969</v>
      </c>
      <c r="BR77" s="230"/>
      <c r="BS77" s="230"/>
      <c r="BT77" s="227"/>
      <c r="BU77" s="227"/>
    </row>
    <row r="78" spans="16:73" ht="39" customHeight="1">
      <c r="P78" s="1"/>
      <c r="Q78" s="94"/>
      <c r="R78" s="129">
        <v>4</v>
      </c>
      <c r="S78" s="450" t="s">
        <v>91</v>
      </c>
      <c r="T78" s="450"/>
      <c r="U78" s="450"/>
      <c r="V78" s="451"/>
      <c r="W78" s="128"/>
      <c r="X78" s="465"/>
      <c r="Y78" s="465"/>
      <c r="Z78" s="465"/>
      <c r="AA78" s="465"/>
      <c r="AB78" s="465"/>
      <c r="AC78" s="465"/>
      <c r="AD78" s="465"/>
      <c r="AE78" s="445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BE78" s="303"/>
      <c r="BF78" s="222"/>
      <c r="BG78" s="96" t="s">
        <v>72</v>
      </c>
      <c r="BH78" s="304">
        <v>2.4045833333333335</v>
      </c>
      <c r="BI78" s="305">
        <v>18.034375</v>
      </c>
      <c r="BJ78" s="304">
        <v>1.8255</v>
      </c>
      <c r="BK78" s="305">
        <v>13.039285714285716</v>
      </c>
      <c r="BL78" s="304">
        <v>3.0818499999999993</v>
      </c>
      <c r="BM78" s="305">
        <v>17.12138888888889</v>
      </c>
      <c r="BN78" s="304">
        <v>2.1946700000000003</v>
      </c>
      <c r="BO78" s="305">
        <v>12.192611111111113</v>
      </c>
      <c r="BP78" s="304">
        <v>2.150333333333334</v>
      </c>
      <c r="BQ78" s="305">
        <v>11.946296296296296</v>
      </c>
      <c r="BR78" s="230"/>
      <c r="BS78" s="230"/>
      <c r="BT78" s="227"/>
      <c r="BU78" s="227"/>
    </row>
    <row r="79" spans="16:73" ht="39" customHeight="1">
      <c r="P79" s="1"/>
      <c r="Q79" s="94"/>
      <c r="R79" s="129">
        <v>5</v>
      </c>
      <c r="S79" s="450" t="s">
        <v>92</v>
      </c>
      <c r="T79" s="450"/>
      <c r="U79" s="450"/>
      <c r="V79" s="451"/>
      <c r="W79" s="128"/>
      <c r="X79" s="452" t="s">
        <v>93</v>
      </c>
      <c r="Y79" s="452"/>
      <c r="Z79" s="452"/>
      <c r="AA79" s="452"/>
      <c r="AB79" s="452"/>
      <c r="AC79" s="452"/>
      <c r="AD79" s="452"/>
      <c r="AE79" s="445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BE79" s="228"/>
      <c r="BF79" s="228"/>
      <c r="BG79" s="272"/>
      <c r="BH79" s="228"/>
      <c r="BI79" s="228"/>
      <c r="BJ79" s="228"/>
      <c r="BK79" s="228"/>
      <c r="BL79" s="228"/>
      <c r="BM79" s="228"/>
      <c r="BN79" s="228"/>
      <c r="BO79" s="228"/>
      <c r="BP79" s="230"/>
      <c r="BQ79" s="230"/>
      <c r="BR79" s="230"/>
      <c r="BS79" s="230"/>
      <c r="BT79" s="227"/>
      <c r="BU79" s="227"/>
    </row>
    <row r="80" spans="16:73" ht="39" customHeight="1">
      <c r="P80" s="1"/>
      <c r="Q80" s="94"/>
      <c r="R80" s="129">
        <v>6</v>
      </c>
      <c r="S80" s="450" t="s">
        <v>94</v>
      </c>
      <c r="T80" s="450"/>
      <c r="U80" s="450"/>
      <c r="V80" s="451"/>
      <c r="W80" s="128">
        <v>22</v>
      </c>
      <c r="X80" s="465" t="s">
        <v>95</v>
      </c>
      <c r="Y80" s="465"/>
      <c r="Z80" s="465"/>
      <c r="AA80" s="465"/>
      <c r="AB80" s="465"/>
      <c r="AC80" s="465"/>
      <c r="AD80" s="465"/>
      <c r="AE80" s="445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BE80" s="228"/>
      <c r="BF80" s="228"/>
      <c r="BG80" s="229"/>
      <c r="BH80" s="228"/>
      <c r="BI80" s="228"/>
      <c r="BJ80" s="228"/>
      <c r="BK80" s="228"/>
      <c r="BL80" s="228"/>
      <c r="BM80" s="228"/>
      <c r="BN80" s="228"/>
      <c r="BO80" s="228"/>
      <c r="BP80" s="230"/>
      <c r="BQ80" s="230"/>
      <c r="BR80" s="230"/>
      <c r="BS80" s="230"/>
      <c r="BT80" s="227"/>
      <c r="BU80" s="227"/>
    </row>
    <row r="81" spans="16:73" ht="39" customHeight="1">
      <c r="P81" s="1"/>
      <c r="Q81" s="94"/>
      <c r="R81" s="129">
        <v>7</v>
      </c>
      <c r="S81" s="450" t="s">
        <v>96</v>
      </c>
      <c r="T81" s="450"/>
      <c r="U81" s="450"/>
      <c r="V81" s="451"/>
      <c r="W81" s="128">
        <v>22</v>
      </c>
      <c r="X81" s="465" t="s">
        <v>97</v>
      </c>
      <c r="Y81" s="465"/>
      <c r="Z81" s="465"/>
      <c r="AA81" s="465"/>
      <c r="AB81" s="465"/>
      <c r="AC81" s="465"/>
      <c r="AD81" s="465"/>
      <c r="AE81" s="445"/>
      <c r="AG81" s="3"/>
      <c r="BE81" s="228"/>
      <c r="BF81" s="363" t="s">
        <v>298</v>
      </c>
      <c r="BG81" s="228"/>
      <c r="BH81" s="228"/>
      <c r="BI81" s="228"/>
      <c r="BJ81" s="228"/>
      <c r="BK81" s="228"/>
      <c r="BL81" s="228"/>
      <c r="BM81" s="228"/>
      <c r="BN81" s="228"/>
      <c r="BO81" s="228"/>
      <c r="BP81" s="227"/>
      <c r="BQ81" s="227"/>
      <c r="BR81" s="227"/>
      <c r="BS81" s="227"/>
      <c r="BT81" s="227"/>
      <c r="BU81" s="227"/>
    </row>
    <row r="82" spans="16:73" ht="39" customHeight="1">
      <c r="P82" s="1"/>
      <c r="Q82" s="94"/>
      <c r="R82" s="129">
        <v>8</v>
      </c>
      <c r="S82" s="450" t="s">
        <v>98</v>
      </c>
      <c r="T82" s="450"/>
      <c r="U82" s="450"/>
      <c r="V82" s="451"/>
      <c r="W82" s="128">
        <v>22</v>
      </c>
      <c r="X82" s="465" t="s">
        <v>99</v>
      </c>
      <c r="Y82" s="465"/>
      <c r="Z82" s="465"/>
      <c r="AA82" s="465"/>
      <c r="AB82" s="465"/>
      <c r="AC82" s="465"/>
      <c r="AD82" s="465"/>
      <c r="AE82" s="445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BE82" s="228"/>
      <c r="BF82" s="228"/>
      <c r="BG82" s="272"/>
      <c r="BH82" s="228"/>
      <c r="BI82" s="228"/>
      <c r="BJ82" s="228"/>
      <c r="BK82" s="228"/>
      <c r="BL82" s="228"/>
      <c r="BM82" s="228"/>
      <c r="BN82" s="228"/>
      <c r="BO82" s="228"/>
      <c r="BP82" s="230"/>
      <c r="BQ82" s="230"/>
      <c r="BR82" s="230"/>
      <c r="BS82" s="230"/>
      <c r="BT82" s="227"/>
      <c r="BU82" s="227"/>
    </row>
    <row r="83" spans="16:73" ht="39" customHeight="1">
      <c r="P83" s="1"/>
      <c r="Q83" s="94"/>
      <c r="R83" s="129">
        <v>9</v>
      </c>
      <c r="S83" s="450" t="s">
        <v>100</v>
      </c>
      <c r="T83" s="450"/>
      <c r="U83" s="450"/>
      <c r="V83" s="451"/>
      <c r="W83" s="128">
        <v>22</v>
      </c>
      <c r="X83" s="452" t="s">
        <v>101</v>
      </c>
      <c r="Y83" s="452"/>
      <c r="Z83" s="452"/>
      <c r="AA83" s="452"/>
      <c r="AB83" s="452"/>
      <c r="AC83" s="452"/>
      <c r="AD83" s="452"/>
      <c r="AE83" s="445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BE83" s="228"/>
      <c r="BF83" s="228"/>
      <c r="BG83" s="306" t="s">
        <v>253</v>
      </c>
      <c r="BH83" s="228"/>
      <c r="BI83" s="228"/>
      <c r="BJ83" s="228"/>
      <c r="BK83" s="228"/>
      <c r="BL83" s="228"/>
      <c r="BM83" s="228"/>
      <c r="BN83" s="228"/>
      <c r="BO83" s="228"/>
      <c r="BP83" s="230"/>
      <c r="BQ83" s="230"/>
      <c r="BR83" s="230"/>
      <c r="BS83" s="230"/>
      <c r="BT83" s="227"/>
      <c r="BU83" s="227"/>
    </row>
    <row r="84" spans="16:73" ht="39" customHeight="1">
      <c r="P84" s="1"/>
      <c r="Q84" s="94"/>
      <c r="R84" s="129">
        <v>10</v>
      </c>
      <c r="S84" s="450" t="s">
        <v>102</v>
      </c>
      <c r="T84" s="450"/>
      <c r="U84" s="450"/>
      <c r="V84" s="451"/>
      <c r="W84" s="128"/>
      <c r="X84" s="450">
        <v>0</v>
      </c>
      <c r="Y84" s="450"/>
      <c r="Z84" s="450"/>
      <c r="AA84" s="450"/>
      <c r="AB84" s="450"/>
      <c r="AC84" s="450"/>
      <c r="AD84" s="450"/>
      <c r="AE84" s="445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BE84" s="228"/>
      <c r="BF84" s="228"/>
      <c r="BG84" s="306"/>
      <c r="BH84" s="228"/>
      <c r="BI84" s="228"/>
      <c r="BJ84" s="228"/>
      <c r="BK84" s="228"/>
      <c r="BL84" s="228"/>
      <c r="BM84" s="228"/>
      <c r="BN84" s="228"/>
      <c r="BO84" s="228"/>
      <c r="BP84" s="230"/>
      <c r="BQ84" s="230"/>
      <c r="BR84" s="230"/>
      <c r="BS84" s="230"/>
      <c r="BT84" s="227"/>
      <c r="BU84" s="227"/>
    </row>
    <row r="85" spans="16:71" ht="39" customHeight="1">
      <c r="P85" s="1"/>
      <c r="Q85" s="94"/>
      <c r="R85" s="129">
        <v>11</v>
      </c>
      <c r="S85" s="452" t="s">
        <v>103</v>
      </c>
      <c r="T85" s="452"/>
      <c r="U85" s="452"/>
      <c r="V85" s="466"/>
      <c r="W85" s="128">
        <v>23</v>
      </c>
      <c r="X85" s="465" t="s">
        <v>104</v>
      </c>
      <c r="Y85" s="465"/>
      <c r="Z85" s="465"/>
      <c r="AA85" s="465"/>
      <c r="AB85" s="465"/>
      <c r="AC85" s="465"/>
      <c r="AD85" s="465"/>
      <c r="AE85" s="445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BE85" s="228"/>
      <c r="BF85" s="307"/>
      <c r="BG85" s="308"/>
      <c r="BH85" s="528" t="s">
        <v>6</v>
      </c>
      <c r="BI85" s="526"/>
      <c r="BJ85" s="537"/>
      <c r="BK85" s="542" t="s">
        <v>7</v>
      </c>
      <c r="BL85" s="526"/>
      <c r="BM85" s="537"/>
      <c r="BN85" s="542" t="s">
        <v>8</v>
      </c>
      <c r="BO85" s="526"/>
      <c r="BP85" s="537"/>
      <c r="BQ85" s="542" t="s">
        <v>9</v>
      </c>
      <c r="BR85" s="526"/>
      <c r="BS85" s="537"/>
    </row>
    <row r="86" spans="16:73" ht="39" customHeight="1">
      <c r="P86" s="1"/>
      <c r="Q86" s="94"/>
      <c r="R86" s="129">
        <v>12</v>
      </c>
      <c r="S86" s="450" t="s">
        <v>105</v>
      </c>
      <c r="T86" s="450"/>
      <c r="U86" s="450"/>
      <c r="V86" s="451"/>
      <c r="W86" s="128">
        <v>23</v>
      </c>
      <c r="X86" s="465" t="s">
        <v>106</v>
      </c>
      <c r="Y86" s="465"/>
      <c r="Z86" s="465"/>
      <c r="AA86" s="465"/>
      <c r="AB86" s="465"/>
      <c r="AC86" s="465"/>
      <c r="AD86" s="465"/>
      <c r="AE86" s="445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BE86" s="228"/>
      <c r="BF86" s="309" t="s">
        <v>200</v>
      </c>
      <c r="BG86" s="309" t="s">
        <v>200</v>
      </c>
      <c r="BH86" s="310" t="s">
        <v>203</v>
      </c>
      <c r="BI86" s="311">
        <v>10</v>
      </c>
      <c r="BJ86" s="312"/>
      <c r="BK86" s="310" t="s">
        <v>203</v>
      </c>
      <c r="BL86" s="311">
        <v>10</v>
      </c>
      <c r="BM86" s="312"/>
      <c r="BN86" s="310" t="s">
        <v>203</v>
      </c>
      <c r="BO86" s="311">
        <v>10</v>
      </c>
      <c r="BP86" s="312"/>
      <c r="BQ86" s="310" t="s">
        <v>203</v>
      </c>
      <c r="BR86" s="311">
        <v>10</v>
      </c>
      <c r="BS86" s="312"/>
      <c r="BT86" s="310" t="s">
        <v>203</v>
      </c>
      <c r="BU86" s="311">
        <v>10</v>
      </c>
    </row>
    <row r="87" spans="16:73" ht="39" customHeight="1">
      <c r="P87" s="1"/>
      <c r="Q87" s="94"/>
      <c r="R87" s="129">
        <v>13</v>
      </c>
      <c r="S87" s="450" t="s">
        <v>107</v>
      </c>
      <c r="T87" s="450"/>
      <c r="U87" s="450"/>
      <c r="V87" s="451"/>
      <c r="W87" s="128">
        <v>23</v>
      </c>
      <c r="X87" s="452" t="s">
        <v>108</v>
      </c>
      <c r="Y87" s="452"/>
      <c r="Z87" s="452"/>
      <c r="AA87" s="452"/>
      <c r="AB87" s="452"/>
      <c r="AC87" s="452"/>
      <c r="AD87" s="452"/>
      <c r="AE87" s="445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BE87" s="228"/>
      <c r="BF87" s="313"/>
      <c r="BG87" s="599" t="s">
        <v>12</v>
      </c>
      <c r="BH87" s="315">
        <v>100</v>
      </c>
      <c r="BI87" s="316"/>
      <c r="BJ87" s="312"/>
      <c r="BK87" s="317">
        <v>100</v>
      </c>
      <c r="BL87" s="316"/>
      <c r="BM87" s="312"/>
      <c r="BN87" s="317">
        <v>100</v>
      </c>
      <c r="BO87" s="316"/>
      <c r="BP87" s="312"/>
      <c r="BQ87" s="317">
        <v>100</v>
      </c>
      <c r="BR87" s="316"/>
      <c r="BS87" s="312"/>
      <c r="BT87" s="317">
        <v>100</v>
      </c>
      <c r="BU87" s="316"/>
    </row>
    <row r="88" spans="16:73" ht="39" customHeight="1">
      <c r="P88" s="1"/>
      <c r="Q88" s="94"/>
      <c r="R88" s="129">
        <v>14</v>
      </c>
      <c r="S88" s="450" t="s">
        <v>109</v>
      </c>
      <c r="T88" s="450"/>
      <c r="U88" s="450"/>
      <c r="V88" s="451"/>
      <c r="W88" s="128"/>
      <c r="X88" s="465">
        <v>0</v>
      </c>
      <c r="Y88" s="465"/>
      <c r="Z88" s="465"/>
      <c r="AA88" s="465"/>
      <c r="AB88" s="465"/>
      <c r="AC88" s="465"/>
      <c r="AD88" s="465"/>
      <c r="AE88" s="445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BE88" s="228"/>
      <c r="BF88" s="318" t="s">
        <v>204</v>
      </c>
      <c r="BG88" s="600" t="s">
        <v>18</v>
      </c>
      <c r="BH88" s="320" t="s">
        <v>16</v>
      </c>
      <c r="BI88" s="321" t="s">
        <v>17</v>
      </c>
      <c r="BJ88" s="322" t="s">
        <v>19</v>
      </c>
      <c r="BK88" s="323" t="s">
        <v>16</v>
      </c>
      <c r="BL88" s="321" t="s">
        <v>17</v>
      </c>
      <c r="BM88" s="322" t="s">
        <v>19</v>
      </c>
      <c r="BN88" s="323" t="s">
        <v>16</v>
      </c>
      <c r="BO88" s="321" t="s">
        <v>17</v>
      </c>
      <c r="BP88" s="322" t="s">
        <v>19</v>
      </c>
      <c r="BQ88" s="323" t="s">
        <v>16</v>
      </c>
      <c r="BR88" s="321" t="s">
        <v>17</v>
      </c>
      <c r="BS88" s="322" t="s">
        <v>19</v>
      </c>
      <c r="BT88" s="323" t="s">
        <v>16</v>
      </c>
      <c r="BU88" s="321" t="s">
        <v>17</v>
      </c>
    </row>
    <row r="89" spans="16:73" ht="39" customHeight="1">
      <c r="P89" s="1"/>
      <c r="Q89" s="94"/>
      <c r="R89" s="129">
        <v>15</v>
      </c>
      <c r="S89" s="450" t="s">
        <v>110</v>
      </c>
      <c r="T89" s="450"/>
      <c r="U89" s="450"/>
      <c r="V89" s="451"/>
      <c r="W89" s="128">
        <v>24</v>
      </c>
      <c r="X89" s="465" t="s">
        <v>111</v>
      </c>
      <c r="Y89" s="465"/>
      <c r="Z89" s="465"/>
      <c r="AA89" s="465"/>
      <c r="AB89" s="465"/>
      <c r="AC89" s="465"/>
      <c r="AD89" s="465"/>
      <c r="AE89" s="445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BE89" s="228"/>
      <c r="BF89" s="288" t="s">
        <v>22</v>
      </c>
      <c r="BG89" s="324">
        <v>1</v>
      </c>
      <c r="BH89" s="325">
        <v>5.833333333333333</v>
      </c>
      <c r="BI89" s="326">
        <v>4.374999999999999</v>
      </c>
      <c r="BJ89" s="327">
        <v>0.037273695420660266</v>
      </c>
      <c r="BK89" s="325">
        <v>0.8</v>
      </c>
      <c r="BL89" s="326">
        <v>0.5714285714285715</v>
      </c>
      <c r="BM89" s="327">
        <v>0.004716981132075472</v>
      </c>
      <c r="BN89" s="325">
        <v>6</v>
      </c>
      <c r="BO89" s="326">
        <v>3.3333333333333335</v>
      </c>
      <c r="BP89" s="327">
        <v>0.021660649819494587</v>
      </c>
      <c r="BQ89" s="325">
        <v>0.9000000000000001</v>
      </c>
      <c r="BR89" s="326">
        <v>0.5000000000000001</v>
      </c>
      <c r="BS89" s="327">
        <v>0.004504504504504505</v>
      </c>
      <c r="BT89" s="325">
        <v>0.33333333333333337</v>
      </c>
      <c r="BU89" s="326">
        <v>0.1851851851851852</v>
      </c>
    </row>
    <row r="90" spans="16:73" ht="39" customHeight="1">
      <c r="P90" s="1"/>
      <c r="Q90" s="94"/>
      <c r="R90" s="129">
        <v>16</v>
      </c>
      <c r="S90" s="450" t="s">
        <v>112</v>
      </c>
      <c r="T90" s="450"/>
      <c r="U90" s="450"/>
      <c r="V90" s="451"/>
      <c r="W90" s="128">
        <v>24</v>
      </c>
      <c r="X90" s="465" t="s">
        <v>113</v>
      </c>
      <c r="Y90" s="465"/>
      <c r="Z90" s="465"/>
      <c r="AA90" s="465"/>
      <c r="AB90" s="465"/>
      <c r="AC90" s="465"/>
      <c r="AD90" s="465"/>
      <c r="AE90" s="445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BE90" s="228"/>
      <c r="BF90" s="288" t="s">
        <v>22</v>
      </c>
      <c r="BG90" s="324">
        <v>1</v>
      </c>
      <c r="BH90" s="325">
        <v>4</v>
      </c>
      <c r="BI90" s="326">
        <v>3</v>
      </c>
      <c r="BJ90" s="327">
        <v>0.025559105431309903</v>
      </c>
      <c r="BK90" s="325">
        <v>0.8</v>
      </c>
      <c r="BL90" s="326">
        <v>0.5714285714285715</v>
      </c>
      <c r="BM90" s="327">
        <v>0.004716981132075472</v>
      </c>
      <c r="BN90" s="325">
        <v>1</v>
      </c>
      <c r="BO90" s="326">
        <v>0.5555555555555556</v>
      </c>
      <c r="BP90" s="327">
        <v>0.0036101083032490976</v>
      </c>
      <c r="BQ90" s="325">
        <v>0.9000000000000001</v>
      </c>
      <c r="BR90" s="326">
        <v>0.5000000000000001</v>
      </c>
      <c r="BS90" s="327">
        <v>0.004504504504504505</v>
      </c>
      <c r="BT90" s="325">
        <v>0.33333333333333337</v>
      </c>
      <c r="BU90" s="326">
        <v>0.1851851851851852</v>
      </c>
    </row>
    <row r="91" spans="16:73" ht="39" customHeight="1">
      <c r="P91" s="1"/>
      <c r="Q91" s="94"/>
      <c r="R91" s="129">
        <v>17</v>
      </c>
      <c r="S91" s="450" t="s">
        <v>114</v>
      </c>
      <c r="T91" s="450"/>
      <c r="U91" s="450"/>
      <c r="V91" s="451"/>
      <c r="W91" s="128">
        <v>24</v>
      </c>
      <c r="X91" s="465" t="s">
        <v>115</v>
      </c>
      <c r="Y91" s="465"/>
      <c r="Z91" s="465"/>
      <c r="AA91" s="465"/>
      <c r="AB91" s="465"/>
      <c r="AC91" s="465"/>
      <c r="AD91" s="465"/>
      <c r="AE91" s="445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BE91" s="228"/>
      <c r="BF91" s="228"/>
      <c r="BG91" s="306"/>
      <c r="BH91" s="228"/>
      <c r="BI91" s="228"/>
      <c r="BJ91" s="228"/>
      <c r="BK91" s="228"/>
      <c r="BL91" s="228"/>
      <c r="BM91" s="228"/>
      <c r="BN91" s="228"/>
      <c r="BO91" s="228"/>
      <c r="BP91" s="230"/>
      <c r="BQ91" s="230"/>
      <c r="BR91" s="230"/>
      <c r="BS91" s="230"/>
      <c r="BT91" s="227"/>
      <c r="BU91" s="227"/>
    </row>
    <row r="92" spans="16:73" ht="39" customHeight="1">
      <c r="P92" s="1"/>
      <c r="Q92" s="94"/>
      <c r="R92" s="129">
        <v>18</v>
      </c>
      <c r="S92" s="450" t="s">
        <v>116</v>
      </c>
      <c r="T92" s="450"/>
      <c r="U92" s="450"/>
      <c r="V92" s="451"/>
      <c r="W92" s="128">
        <v>24</v>
      </c>
      <c r="X92" s="452" t="s">
        <v>117</v>
      </c>
      <c r="Y92" s="452"/>
      <c r="Z92" s="452"/>
      <c r="AA92" s="452"/>
      <c r="AB92" s="452"/>
      <c r="AC92" s="452"/>
      <c r="AD92" s="452"/>
      <c r="AE92" s="445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BE92" s="228"/>
      <c r="BF92" s="228"/>
      <c r="BG92" s="306"/>
      <c r="BH92" s="228"/>
      <c r="BI92" s="228"/>
      <c r="BJ92" s="228"/>
      <c r="BK92" s="228"/>
      <c r="BL92" s="228"/>
      <c r="BM92" s="228"/>
      <c r="BN92" s="228"/>
      <c r="BO92" s="228"/>
      <c r="BP92" s="230"/>
      <c r="BQ92" s="230"/>
      <c r="BR92" s="230"/>
      <c r="BS92" s="230"/>
      <c r="BT92" s="227"/>
      <c r="BU92" s="227"/>
    </row>
    <row r="93" spans="16:73" ht="39" customHeight="1">
      <c r="P93" s="1"/>
      <c r="Q93" s="94"/>
      <c r="R93" s="129"/>
      <c r="S93" s="130"/>
      <c r="T93" s="130"/>
      <c r="U93" s="130"/>
      <c r="V93" s="130"/>
      <c r="W93" s="128"/>
      <c r="X93" s="465">
        <v>0</v>
      </c>
      <c r="Y93" s="465"/>
      <c r="Z93" s="465"/>
      <c r="AA93" s="465"/>
      <c r="AB93" s="465"/>
      <c r="AC93" s="465"/>
      <c r="AD93" s="465"/>
      <c r="AE93" s="445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BE93" s="228"/>
      <c r="BF93" s="329">
        <v>0</v>
      </c>
      <c r="BG93" s="330"/>
      <c r="BH93" s="331">
        <v>156.50000000000003</v>
      </c>
      <c r="BI93" s="299">
        <v>117.375</v>
      </c>
      <c r="BJ93" s="332">
        <v>1</v>
      </c>
      <c r="BK93" s="331">
        <v>169.6</v>
      </c>
      <c r="BL93" s="299">
        <v>121.14285714285714</v>
      </c>
      <c r="BM93" s="332">
        <v>1</v>
      </c>
      <c r="BN93" s="331">
        <v>277</v>
      </c>
      <c r="BO93" s="299">
        <v>153.88888888888889</v>
      </c>
      <c r="BP93" s="332">
        <v>1</v>
      </c>
      <c r="BQ93" s="331">
        <v>199.8</v>
      </c>
      <c r="BR93" s="299">
        <v>111</v>
      </c>
      <c r="BS93" s="332">
        <v>0.9999999999999999</v>
      </c>
      <c r="BT93" s="331">
        <v>198.6666666666667</v>
      </c>
      <c r="BU93" s="299">
        <v>110.3703703703704</v>
      </c>
    </row>
    <row r="94" spans="16:73" ht="24.75" customHeight="1">
      <c r="P94" s="1"/>
      <c r="Q94" s="94"/>
      <c r="R94" s="470" t="s">
        <v>118</v>
      </c>
      <c r="S94" s="471"/>
      <c r="T94" s="471"/>
      <c r="U94" s="471"/>
      <c r="V94" s="472"/>
      <c r="W94" s="473" t="s">
        <v>119</v>
      </c>
      <c r="X94" s="471"/>
      <c r="Y94" s="471"/>
      <c r="Z94" s="471"/>
      <c r="AA94" s="471"/>
      <c r="AB94" s="471"/>
      <c r="AC94" s="471"/>
      <c r="AD94" s="471"/>
      <c r="AE94" s="445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BE94" s="228"/>
      <c r="BF94" s="221"/>
      <c r="BG94" s="90" t="s">
        <v>70</v>
      </c>
      <c r="BH94" s="333">
        <v>1.5650000000000004</v>
      </c>
      <c r="BI94" s="334">
        <v>11.7375</v>
      </c>
      <c r="BJ94" s="335"/>
      <c r="BK94" s="333">
        <v>1.696</v>
      </c>
      <c r="BL94" s="334">
        <v>12.114285714285714</v>
      </c>
      <c r="BM94" s="335"/>
      <c r="BN94" s="333">
        <v>2.77</v>
      </c>
      <c r="BO94" s="334">
        <v>15.38888888888889</v>
      </c>
      <c r="BP94" s="335"/>
      <c r="BQ94" s="333">
        <v>1.9980000000000002</v>
      </c>
      <c r="BR94" s="334">
        <v>11.1</v>
      </c>
      <c r="BS94" s="335"/>
      <c r="BT94" s="333">
        <v>1.9866666666666672</v>
      </c>
      <c r="BU94" s="334">
        <v>11.03703703703704</v>
      </c>
    </row>
    <row r="95" spans="16:73" ht="19.5" customHeight="1">
      <c r="P95" s="1"/>
      <c r="Q95" s="94"/>
      <c r="R95" s="131">
        <v>1</v>
      </c>
      <c r="S95" s="467" t="s">
        <v>120</v>
      </c>
      <c r="T95" s="467"/>
      <c r="U95" s="467"/>
      <c r="V95" s="468"/>
      <c r="W95" s="132">
        <v>1</v>
      </c>
      <c r="X95" s="469"/>
      <c r="Y95" s="469"/>
      <c r="Z95" s="469"/>
      <c r="AA95" s="469"/>
      <c r="AB95" s="469"/>
      <c r="AC95" s="469"/>
      <c r="AD95" s="469"/>
      <c r="AE95" s="445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BE95" s="228"/>
      <c r="BF95" s="223"/>
      <c r="BG95" s="100" t="s">
        <v>73</v>
      </c>
      <c r="BH95" s="336">
        <v>2</v>
      </c>
      <c r="BI95" s="337">
        <v>2</v>
      </c>
      <c r="BJ95" s="338"/>
      <c r="BK95" s="336">
        <v>2</v>
      </c>
      <c r="BL95" s="337">
        <v>2</v>
      </c>
      <c r="BM95" s="338"/>
      <c r="BN95" s="336">
        <v>2</v>
      </c>
      <c r="BO95" s="337">
        <v>2</v>
      </c>
      <c r="BP95" s="338"/>
      <c r="BQ95" s="336">
        <v>2</v>
      </c>
      <c r="BR95" s="337">
        <v>2</v>
      </c>
      <c r="BS95" s="338"/>
      <c r="BT95" s="336">
        <v>2</v>
      </c>
      <c r="BU95" s="337">
        <v>2</v>
      </c>
    </row>
    <row r="96" spans="16:73" ht="19.5" customHeight="1">
      <c r="P96" s="1"/>
      <c r="Q96" s="94"/>
      <c r="R96" s="131">
        <v>2</v>
      </c>
      <c r="S96" s="467" t="s">
        <v>26</v>
      </c>
      <c r="T96" s="467"/>
      <c r="U96" s="467"/>
      <c r="V96" s="468"/>
      <c r="W96" s="132">
        <v>2</v>
      </c>
      <c r="X96" s="469"/>
      <c r="Y96" s="469"/>
      <c r="Z96" s="469"/>
      <c r="AA96" s="469"/>
      <c r="AB96" s="469"/>
      <c r="AC96" s="469"/>
      <c r="AD96" s="469"/>
      <c r="AE96" s="445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BE96" s="228"/>
      <c r="BF96" s="224"/>
      <c r="BG96" s="90" t="s">
        <v>74</v>
      </c>
      <c r="BH96" s="333">
        <v>3.130000000000001</v>
      </c>
      <c r="BI96" s="334">
        <v>23.475</v>
      </c>
      <c r="BJ96" s="339"/>
      <c r="BK96" s="333">
        <v>3.392</v>
      </c>
      <c r="BL96" s="334">
        <v>24.228571428571428</v>
      </c>
      <c r="BM96" s="339"/>
      <c r="BN96" s="333">
        <v>5.54</v>
      </c>
      <c r="BO96" s="334">
        <v>30.77777777777778</v>
      </c>
      <c r="BP96" s="339"/>
      <c r="BQ96" s="333">
        <v>3.9960000000000004</v>
      </c>
      <c r="BR96" s="334">
        <v>22.2</v>
      </c>
      <c r="BS96" s="339"/>
      <c r="BT96" s="333">
        <v>3.9733333333333345</v>
      </c>
      <c r="BU96" s="334">
        <v>22.07407407407408</v>
      </c>
    </row>
    <row r="97" spans="16:73" ht="19.5" customHeight="1">
      <c r="P97" s="1"/>
      <c r="Q97" s="94"/>
      <c r="R97" s="133">
        <v>3</v>
      </c>
      <c r="S97" s="467" t="s">
        <v>28</v>
      </c>
      <c r="T97" s="467"/>
      <c r="U97" s="467"/>
      <c r="V97" s="468"/>
      <c r="W97" s="132">
        <v>3</v>
      </c>
      <c r="X97" s="469"/>
      <c r="Y97" s="469"/>
      <c r="Z97" s="469"/>
      <c r="AA97" s="469"/>
      <c r="AB97" s="469"/>
      <c r="AC97" s="469"/>
      <c r="AD97" s="469"/>
      <c r="AE97" s="445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BE97" s="228"/>
      <c r="BF97" s="225"/>
      <c r="BG97" s="111" t="s">
        <v>69</v>
      </c>
      <c r="BH97" s="340">
        <v>0.2316666666666667</v>
      </c>
      <c r="BI97" s="341">
        <v>1.7375</v>
      </c>
      <c r="BJ97" s="342" t="s">
        <v>22</v>
      </c>
      <c r="BK97" s="340">
        <v>0.156</v>
      </c>
      <c r="BL97" s="341">
        <v>1.1142857142857143</v>
      </c>
      <c r="BM97" s="342" t="s">
        <v>22</v>
      </c>
      <c r="BN97" s="340">
        <v>0.25</v>
      </c>
      <c r="BO97" s="341">
        <v>1.3888888888888888</v>
      </c>
      <c r="BP97" s="342" t="s">
        <v>22</v>
      </c>
      <c r="BQ97" s="340">
        <v>0.19799999999999998</v>
      </c>
      <c r="BR97" s="341">
        <v>1.1</v>
      </c>
      <c r="BS97" s="342" t="s">
        <v>22</v>
      </c>
      <c r="BT97" s="340">
        <v>0.18666666666666668</v>
      </c>
      <c r="BU97" s="341">
        <v>1.0370370370370372</v>
      </c>
    </row>
    <row r="98" spans="16:73" ht="19.5" customHeight="1">
      <c r="P98" s="1"/>
      <c r="Q98" s="94"/>
      <c r="R98" s="131">
        <v>4</v>
      </c>
      <c r="S98" s="467" t="s">
        <v>121</v>
      </c>
      <c r="T98" s="467"/>
      <c r="U98" s="467"/>
      <c r="V98" s="468"/>
      <c r="W98" s="132">
        <v>4</v>
      </c>
      <c r="X98" s="469"/>
      <c r="Y98" s="469"/>
      <c r="Z98" s="469"/>
      <c r="AA98" s="469"/>
      <c r="AB98" s="469"/>
      <c r="AC98" s="469"/>
      <c r="AD98" s="469"/>
      <c r="AE98" s="445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BE98" s="228"/>
      <c r="BF98" s="228"/>
      <c r="BG98" s="306"/>
      <c r="BH98" s="228"/>
      <c r="BI98" s="228"/>
      <c r="BJ98" s="228"/>
      <c r="BK98" s="228"/>
      <c r="BL98" s="228"/>
      <c r="BM98" s="228"/>
      <c r="BN98" s="228"/>
      <c r="BO98" s="228"/>
      <c r="BP98" s="230"/>
      <c r="BQ98" s="230"/>
      <c r="BR98" s="230"/>
      <c r="BS98" s="230"/>
      <c r="BT98" s="227"/>
      <c r="BU98" s="227"/>
    </row>
    <row r="99" spans="16:73" ht="19.5" customHeight="1">
      <c r="P99" s="1"/>
      <c r="Q99" s="94"/>
      <c r="R99" s="131">
        <v>5</v>
      </c>
      <c r="S99" s="467" t="s">
        <v>122</v>
      </c>
      <c r="T99" s="467"/>
      <c r="U99" s="467"/>
      <c r="V99" s="468"/>
      <c r="W99" s="132">
        <v>5</v>
      </c>
      <c r="X99" s="469"/>
      <c r="Y99" s="469"/>
      <c r="Z99" s="469"/>
      <c r="AA99" s="469"/>
      <c r="AB99" s="469"/>
      <c r="AC99" s="469"/>
      <c r="AD99" s="469"/>
      <c r="AE99" s="445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BE99" s="228"/>
      <c r="BF99" s="228"/>
      <c r="BG99" s="306"/>
      <c r="BH99" s="228"/>
      <c r="BI99" s="228"/>
      <c r="BJ99" s="228"/>
      <c r="BK99" s="228"/>
      <c r="BL99" s="228"/>
      <c r="BM99" s="228"/>
      <c r="BN99" s="228"/>
      <c r="BO99" s="228"/>
      <c r="BP99" s="230"/>
      <c r="BQ99" s="230"/>
      <c r="BR99" s="230"/>
      <c r="BS99" s="230"/>
      <c r="BT99" s="227"/>
      <c r="BU99" s="227"/>
    </row>
    <row r="100" spans="16:73" ht="19.5" customHeight="1">
      <c r="P100" s="1"/>
      <c r="Q100" s="94"/>
      <c r="R100" s="131">
        <v>6</v>
      </c>
      <c r="S100" s="467" t="s">
        <v>35</v>
      </c>
      <c r="T100" s="467"/>
      <c r="U100" s="467"/>
      <c r="V100" s="468"/>
      <c r="W100" s="132">
        <v>6</v>
      </c>
      <c r="X100" s="469"/>
      <c r="Y100" s="469"/>
      <c r="Z100" s="469"/>
      <c r="AA100" s="469"/>
      <c r="AB100" s="469"/>
      <c r="AC100" s="469"/>
      <c r="AD100" s="469"/>
      <c r="AE100" s="445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BE100" s="228"/>
      <c r="BF100" s="229" t="s">
        <v>299</v>
      </c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7"/>
      <c r="BQ100" s="227"/>
      <c r="BR100" s="227"/>
      <c r="BS100" s="227"/>
      <c r="BT100" s="227"/>
      <c r="BU100" s="227"/>
    </row>
    <row r="101" spans="16:73" ht="19.5" customHeight="1" thickBot="1">
      <c r="P101" s="1"/>
      <c r="Q101" s="94"/>
      <c r="R101" s="134">
        <v>7</v>
      </c>
      <c r="S101" s="478"/>
      <c r="T101" s="478"/>
      <c r="U101" s="478"/>
      <c r="V101" s="479"/>
      <c r="W101" s="135">
        <v>7</v>
      </c>
      <c r="X101" s="480"/>
      <c r="Y101" s="480"/>
      <c r="Z101" s="480"/>
      <c r="AA101" s="480"/>
      <c r="AB101" s="480"/>
      <c r="AC101" s="480"/>
      <c r="AD101" s="480"/>
      <c r="AE101" s="445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BE101" s="228"/>
      <c r="BF101" s="228"/>
      <c r="BG101" s="306"/>
      <c r="BH101" s="228"/>
      <c r="BI101" s="228"/>
      <c r="BJ101" s="228"/>
      <c r="BK101" s="228"/>
      <c r="BL101" s="228"/>
      <c r="BM101" s="228"/>
      <c r="BN101" s="228"/>
      <c r="BO101" s="228"/>
      <c r="BP101" s="230"/>
      <c r="BQ101" s="230"/>
      <c r="BR101" s="230"/>
      <c r="BS101" s="230"/>
      <c r="BT101" s="227"/>
      <c r="BU101" s="227"/>
    </row>
    <row r="102" spans="16:73" ht="24" thickBot="1">
      <c r="P102" s="1"/>
      <c r="Q102" s="94"/>
      <c r="R102" s="136">
        <f>Q106*O106</f>
        <v>0</v>
      </c>
      <c r="S102" s="136">
        <f>R102*Q106</f>
        <v>0</v>
      </c>
      <c r="T102" s="136">
        <f>S102*R102</f>
        <v>0</v>
      </c>
      <c r="U102" s="136">
        <f>T102*S102</f>
        <v>0</v>
      </c>
      <c r="V102" s="136">
        <f>U102*T102</f>
        <v>0</v>
      </c>
      <c r="W102" s="136">
        <f>T102*S102</f>
        <v>0</v>
      </c>
      <c r="X102" s="136">
        <f aca="true" t="shared" si="50" ref="X102:AC102">W102*V102</f>
        <v>0</v>
      </c>
      <c r="Y102" s="136">
        <f t="shared" si="50"/>
        <v>0</v>
      </c>
      <c r="Z102" s="136">
        <f t="shared" si="50"/>
        <v>0</v>
      </c>
      <c r="AA102" s="136">
        <f t="shared" si="50"/>
        <v>0</v>
      </c>
      <c r="AB102" s="136">
        <f t="shared" si="50"/>
        <v>0</v>
      </c>
      <c r="AC102" s="136">
        <f t="shared" si="50"/>
        <v>0</v>
      </c>
      <c r="AD102" s="136">
        <f>W102*T102</f>
        <v>0</v>
      </c>
      <c r="AE102" s="445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BE102" s="226"/>
      <c r="BF102" s="226"/>
      <c r="BG102" s="229" t="s">
        <v>254</v>
      </c>
      <c r="BH102" s="226"/>
      <c r="BI102" s="226"/>
      <c r="BJ102" s="226"/>
      <c r="BK102" s="226"/>
      <c r="BL102" s="226"/>
      <c r="BM102" s="226"/>
      <c r="BN102" s="226"/>
      <c r="BO102" s="226"/>
      <c r="BP102" s="227"/>
      <c r="BQ102" s="227"/>
      <c r="BR102" s="227"/>
      <c r="BS102" s="227"/>
      <c r="BT102" s="227"/>
      <c r="BU102" s="227"/>
    </row>
    <row r="103" spans="16:73" ht="23.25">
      <c r="P103" s="1"/>
      <c r="Q103" s="94"/>
      <c r="R103" s="137" t="s">
        <v>123</v>
      </c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445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BE103" s="226"/>
      <c r="BF103" s="226"/>
      <c r="BG103" s="229" t="s">
        <v>282</v>
      </c>
      <c r="BH103" s="226"/>
      <c r="BI103" s="226"/>
      <c r="BJ103" s="226"/>
      <c r="BK103" s="226"/>
      <c r="BL103" s="226"/>
      <c r="BM103" s="226"/>
      <c r="BN103" s="226"/>
      <c r="BO103" s="226"/>
      <c r="BP103" s="227"/>
      <c r="BQ103" s="227"/>
      <c r="BR103" s="227"/>
      <c r="BS103" s="227"/>
      <c r="BT103" s="227"/>
      <c r="BU103" s="227"/>
    </row>
    <row r="104" spans="16:73" ht="23.25">
      <c r="P104" s="1"/>
      <c r="Q104" s="94"/>
      <c r="R104" s="139" t="s">
        <v>124</v>
      </c>
      <c r="S104" s="140"/>
      <c r="T104" s="140"/>
      <c r="U104" s="140"/>
      <c r="V104" s="140"/>
      <c r="W104" s="141" t="s">
        <v>125</v>
      </c>
      <c r="X104" s="140"/>
      <c r="Y104" s="140"/>
      <c r="Z104" s="140"/>
      <c r="AA104" s="140"/>
      <c r="AB104" s="140"/>
      <c r="AC104" s="140"/>
      <c r="AD104" s="140"/>
      <c r="AE104" s="445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BE104" s="226"/>
      <c r="BF104" s="226"/>
      <c r="BG104" s="229"/>
      <c r="BH104" s="226"/>
      <c r="BI104" s="226"/>
      <c r="BJ104" s="226"/>
      <c r="BK104" s="226"/>
      <c r="BL104" s="226"/>
      <c r="BM104" s="226"/>
      <c r="BN104" s="226"/>
      <c r="BO104" s="226"/>
      <c r="BP104" s="227"/>
      <c r="BQ104" s="227"/>
      <c r="BR104" s="227"/>
      <c r="BS104" s="227"/>
      <c r="BT104" s="227"/>
      <c r="BU104" s="227"/>
    </row>
    <row r="105" spans="16:73" ht="23.25">
      <c r="P105" s="1"/>
      <c r="Q105" s="94"/>
      <c r="R105" s="142">
        <v>0</v>
      </c>
      <c r="S105" s="474"/>
      <c r="T105" s="474"/>
      <c r="U105" s="474"/>
      <c r="V105" s="475"/>
      <c r="W105" s="476">
        <v>0</v>
      </c>
      <c r="X105" s="477"/>
      <c r="Y105" s="477"/>
      <c r="Z105" s="477"/>
      <c r="AA105" s="477"/>
      <c r="AB105" s="477"/>
      <c r="AC105" s="477"/>
      <c r="AD105" s="477"/>
      <c r="AE105" s="445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BE105" s="226"/>
      <c r="BF105" s="226"/>
      <c r="BG105" s="229" t="s">
        <v>245</v>
      </c>
      <c r="BH105" s="226"/>
      <c r="BI105" s="226"/>
      <c r="BJ105" s="226"/>
      <c r="BK105" s="226"/>
      <c r="BL105" s="226"/>
      <c r="BM105" s="226"/>
      <c r="BN105" s="226"/>
      <c r="BO105" s="226"/>
      <c r="BP105" s="227"/>
      <c r="BQ105" s="227"/>
      <c r="BR105" s="227"/>
      <c r="BS105" s="227"/>
      <c r="BT105" s="227"/>
      <c r="BU105" s="227"/>
    </row>
    <row r="106" spans="16:73" ht="23.25">
      <c r="P106" s="1"/>
      <c r="Q106" s="94"/>
      <c r="R106" s="143" t="s">
        <v>16</v>
      </c>
      <c r="S106" s="474"/>
      <c r="T106" s="474"/>
      <c r="U106" s="474"/>
      <c r="V106" s="475"/>
      <c r="W106" s="476"/>
      <c r="X106" s="477"/>
      <c r="Y106" s="477"/>
      <c r="Z106" s="477"/>
      <c r="AA106" s="477"/>
      <c r="AB106" s="477"/>
      <c r="AC106" s="477"/>
      <c r="AD106" s="477"/>
      <c r="AE106" s="445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  <c r="BP106" s="227"/>
      <c r="BQ106" s="227"/>
      <c r="BR106" s="227"/>
      <c r="BS106" s="227"/>
      <c r="BT106" s="227"/>
      <c r="BU106" s="227"/>
    </row>
    <row r="107" spans="16:73" ht="60.75" customHeight="1">
      <c r="P107" s="1"/>
      <c r="Q107" s="94"/>
      <c r="R107" s="143" t="s">
        <v>17</v>
      </c>
      <c r="S107" s="474"/>
      <c r="T107" s="474"/>
      <c r="U107" s="474"/>
      <c r="V107" s="475"/>
      <c r="W107" s="476"/>
      <c r="X107" s="477"/>
      <c r="Y107" s="477"/>
      <c r="Z107" s="477"/>
      <c r="AA107" s="477"/>
      <c r="AB107" s="477"/>
      <c r="AC107" s="477"/>
      <c r="AD107" s="477"/>
      <c r="AE107" s="445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BE107" s="226"/>
      <c r="BF107" s="226"/>
      <c r="BG107" s="229" t="s">
        <v>246</v>
      </c>
      <c r="BH107" s="226"/>
      <c r="BI107" s="226"/>
      <c r="BJ107" s="226"/>
      <c r="BK107" s="226"/>
      <c r="BL107" s="226"/>
      <c r="BM107" s="226"/>
      <c r="BN107" s="226"/>
      <c r="BO107" s="226"/>
      <c r="BP107" s="227"/>
      <c r="BQ107" s="227"/>
      <c r="BR107" s="227"/>
      <c r="BS107" s="227"/>
      <c r="BT107" s="227"/>
      <c r="BU107" s="227"/>
    </row>
    <row r="108" spans="16:73" ht="24" thickBot="1">
      <c r="P108" s="1"/>
      <c r="Q108" s="94"/>
      <c r="R108" s="143" t="s">
        <v>126</v>
      </c>
      <c r="S108" s="474"/>
      <c r="T108" s="474"/>
      <c r="U108" s="474"/>
      <c r="V108" s="475"/>
      <c r="W108" s="476"/>
      <c r="X108" s="477"/>
      <c r="Y108" s="477"/>
      <c r="Z108" s="477"/>
      <c r="AA108" s="477"/>
      <c r="AB108" s="477"/>
      <c r="AC108" s="477"/>
      <c r="AD108" s="477"/>
      <c r="AE108" s="445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  <c r="BP108" s="227"/>
      <c r="BQ108" s="227"/>
      <c r="BR108" s="227"/>
      <c r="BS108" s="227"/>
      <c r="BT108" s="227"/>
      <c r="BU108" s="227"/>
    </row>
    <row r="109" spans="16:73" ht="23.25">
      <c r="P109" s="1"/>
      <c r="Q109" s="94"/>
      <c r="R109" s="143" t="s">
        <v>127</v>
      </c>
      <c r="S109" s="474"/>
      <c r="T109" s="474"/>
      <c r="U109" s="474"/>
      <c r="V109" s="475"/>
      <c r="W109" s="476"/>
      <c r="X109" s="477"/>
      <c r="Y109" s="477"/>
      <c r="Z109" s="477"/>
      <c r="AA109" s="477"/>
      <c r="AB109" s="477"/>
      <c r="AC109" s="477"/>
      <c r="AD109" s="477"/>
      <c r="AE109" s="445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BC109" s="1"/>
      <c r="BD109" s="1"/>
      <c r="BE109" s="226"/>
      <c r="BF109" s="226"/>
      <c r="BG109" s="552" t="s">
        <v>118</v>
      </c>
      <c r="BH109" s="553"/>
      <c r="BI109" s="553"/>
      <c r="BJ109" s="553"/>
      <c r="BK109" s="554" t="s">
        <v>119</v>
      </c>
      <c r="BL109" s="553"/>
      <c r="BM109" s="553"/>
      <c r="BN109" s="555"/>
      <c r="BO109" s="226"/>
      <c r="BP109" s="227"/>
      <c r="BQ109" s="227"/>
      <c r="BR109" s="227"/>
      <c r="BS109" s="227"/>
      <c r="BT109" s="227"/>
      <c r="BU109" s="227"/>
    </row>
    <row r="110" spans="16:73" ht="21" customHeight="1">
      <c r="P110" s="1"/>
      <c r="Q110" s="94"/>
      <c r="R110" s="143" t="s">
        <v>128</v>
      </c>
      <c r="S110" s="474"/>
      <c r="T110" s="474"/>
      <c r="U110" s="474"/>
      <c r="V110" s="475"/>
      <c r="W110" s="476"/>
      <c r="X110" s="477"/>
      <c r="Y110" s="477"/>
      <c r="Z110" s="477"/>
      <c r="AA110" s="477"/>
      <c r="AB110" s="477"/>
      <c r="AC110" s="477"/>
      <c r="AD110" s="477"/>
      <c r="AE110" s="445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BC110" s="1"/>
      <c r="BD110" s="1"/>
      <c r="BE110" s="226"/>
      <c r="BF110" s="226"/>
      <c r="BG110" s="343">
        <v>1</v>
      </c>
      <c r="BH110" s="556"/>
      <c r="BI110" s="556"/>
      <c r="BJ110" s="556"/>
      <c r="BK110" s="344">
        <v>1</v>
      </c>
      <c r="BL110" s="557"/>
      <c r="BM110" s="557"/>
      <c r="BN110" s="558"/>
      <c r="BO110" s="226"/>
      <c r="BP110" s="227"/>
      <c r="BQ110" s="227"/>
      <c r="BR110" s="227"/>
      <c r="BS110" s="227"/>
      <c r="BT110" s="227"/>
      <c r="BU110" s="227"/>
    </row>
    <row r="111" spans="16:73" ht="23.25">
      <c r="P111" s="1"/>
      <c r="Q111" s="94"/>
      <c r="R111" s="143" t="s">
        <v>129</v>
      </c>
      <c r="S111" s="474"/>
      <c r="T111" s="474"/>
      <c r="U111" s="474"/>
      <c r="V111" s="475"/>
      <c r="W111" s="476"/>
      <c r="X111" s="477"/>
      <c r="Y111" s="477"/>
      <c r="Z111" s="477"/>
      <c r="AA111" s="477"/>
      <c r="AB111" s="477"/>
      <c r="AC111" s="477"/>
      <c r="AD111" s="477"/>
      <c r="AE111" s="445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BC111" s="1"/>
      <c r="BD111" s="1"/>
      <c r="BE111" s="226"/>
      <c r="BF111" s="226"/>
      <c r="BG111" s="343">
        <v>2</v>
      </c>
      <c r="BH111" s="559"/>
      <c r="BI111" s="559"/>
      <c r="BJ111" s="559"/>
      <c r="BK111" s="344">
        <v>2</v>
      </c>
      <c r="BL111" s="560"/>
      <c r="BM111" s="560"/>
      <c r="BN111" s="561"/>
      <c r="BO111" s="226"/>
      <c r="BP111" s="227"/>
      <c r="BQ111" s="227"/>
      <c r="BR111" s="227"/>
      <c r="BS111" s="227"/>
      <c r="BT111" s="227"/>
      <c r="BU111" s="227"/>
    </row>
    <row r="112" spans="16:73" ht="23.25">
      <c r="P112" s="1"/>
      <c r="Q112" s="94"/>
      <c r="R112" s="143" t="s">
        <v>130</v>
      </c>
      <c r="S112" s="474"/>
      <c r="T112" s="474"/>
      <c r="U112" s="474"/>
      <c r="V112" s="475"/>
      <c r="W112" s="476"/>
      <c r="X112" s="477"/>
      <c r="Y112" s="477"/>
      <c r="Z112" s="477"/>
      <c r="AA112" s="477"/>
      <c r="AB112" s="477"/>
      <c r="AC112" s="477"/>
      <c r="AD112" s="477"/>
      <c r="AE112" s="445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BC112" s="1"/>
      <c r="BD112" s="1"/>
      <c r="BE112" s="226"/>
      <c r="BF112" s="226"/>
      <c r="BG112" s="345">
        <v>3</v>
      </c>
      <c r="BH112" s="559"/>
      <c r="BI112" s="559"/>
      <c r="BJ112" s="559"/>
      <c r="BK112" s="344">
        <v>3</v>
      </c>
      <c r="BL112" s="346"/>
      <c r="BM112" s="346"/>
      <c r="BN112" s="347"/>
      <c r="BO112" s="226"/>
      <c r="BP112" s="227"/>
      <c r="BQ112" s="227"/>
      <c r="BR112" s="227"/>
      <c r="BS112" s="227"/>
      <c r="BT112" s="227"/>
      <c r="BU112" s="227"/>
    </row>
    <row r="113" spans="16:73" ht="23.25">
      <c r="P113" s="1"/>
      <c r="Q113" s="94"/>
      <c r="R113" s="143" t="s">
        <v>131</v>
      </c>
      <c r="S113" s="474"/>
      <c r="T113" s="474"/>
      <c r="U113" s="474"/>
      <c r="V113" s="475"/>
      <c r="W113" s="476"/>
      <c r="X113" s="477"/>
      <c r="Y113" s="477"/>
      <c r="Z113" s="477"/>
      <c r="AA113" s="477"/>
      <c r="AB113" s="477"/>
      <c r="AC113" s="477"/>
      <c r="AD113" s="477"/>
      <c r="AE113" s="445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BC113" s="1"/>
      <c r="BD113" s="1"/>
      <c r="BE113" s="226"/>
      <c r="BF113" s="226"/>
      <c r="BG113" s="348">
        <f>BF117*BD117</f>
        <v>0</v>
      </c>
      <c r="BH113" s="349">
        <f>BG113*BF117</f>
        <v>0</v>
      </c>
      <c r="BI113" s="349">
        <f>BH113*BG113</f>
        <v>0</v>
      </c>
      <c r="BJ113" s="349">
        <f>BI113*BH113</f>
        <v>0</v>
      </c>
      <c r="BK113" s="349" t="e">
        <f>#REF!*#REF!</f>
        <v>#REF!</v>
      </c>
      <c r="BL113" s="349" t="e">
        <f>BK113*#REF!</f>
        <v>#REF!</v>
      </c>
      <c r="BM113" s="349" t="e">
        <f>BL113*BK113</f>
        <v>#REF!</v>
      </c>
      <c r="BN113" s="350" t="e">
        <f>BM113*BL113</f>
        <v>#REF!</v>
      </c>
      <c r="BO113" s="226"/>
      <c r="BP113" s="227"/>
      <c r="BQ113" s="227"/>
      <c r="BR113" s="227"/>
      <c r="BS113" s="227"/>
      <c r="BT113" s="227"/>
      <c r="BU113" s="227"/>
    </row>
    <row r="114" spans="16:73" ht="23.25">
      <c r="P114" s="1"/>
      <c r="Q114" s="94"/>
      <c r="R114" s="143" t="s">
        <v>132</v>
      </c>
      <c r="S114" s="474"/>
      <c r="T114" s="474"/>
      <c r="U114" s="474"/>
      <c r="V114" s="475"/>
      <c r="W114" s="476"/>
      <c r="X114" s="477"/>
      <c r="Y114" s="477"/>
      <c r="Z114" s="477"/>
      <c r="AA114" s="477"/>
      <c r="AB114" s="477"/>
      <c r="AC114" s="477"/>
      <c r="AD114" s="477"/>
      <c r="AE114" s="445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BC114" s="1"/>
      <c r="BD114" s="1"/>
      <c r="BE114" s="226"/>
      <c r="BF114" s="226"/>
      <c r="BG114" s="562" t="s">
        <v>123</v>
      </c>
      <c r="BH114" s="563"/>
      <c r="BI114" s="563"/>
      <c r="BJ114" s="563"/>
      <c r="BK114" s="563"/>
      <c r="BL114" s="563"/>
      <c r="BM114" s="563"/>
      <c r="BN114" s="564"/>
      <c r="BO114" s="226"/>
      <c r="BP114" s="227"/>
      <c r="BQ114" s="227"/>
      <c r="BR114" s="227"/>
      <c r="BS114" s="227"/>
      <c r="BT114" s="227"/>
      <c r="BU114" s="227"/>
    </row>
    <row r="115" spans="16:73" ht="23.25">
      <c r="P115" s="1"/>
      <c r="Q115" s="94"/>
      <c r="R115" s="143" t="s">
        <v>133</v>
      </c>
      <c r="S115" s="474"/>
      <c r="T115" s="474"/>
      <c r="U115" s="474"/>
      <c r="V115" s="475"/>
      <c r="W115" s="476"/>
      <c r="X115" s="477"/>
      <c r="Y115" s="477"/>
      <c r="Z115" s="477"/>
      <c r="AA115" s="477"/>
      <c r="AB115" s="477"/>
      <c r="AC115" s="477"/>
      <c r="AD115" s="477"/>
      <c r="AE115" s="445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BC115" s="1"/>
      <c r="BD115" s="1"/>
      <c r="BE115" s="226"/>
      <c r="BF115" s="226"/>
      <c r="BG115" s="570" t="s">
        <v>124</v>
      </c>
      <c r="BH115" s="571"/>
      <c r="BI115" s="571"/>
      <c r="BJ115" s="571"/>
      <c r="BK115" s="572" t="s">
        <v>125</v>
      </c>
      <c r="BL115" s="572"/>
      <c r="BM115" s="572"/>
      <c r="BN115" s="573"/>
      <c r="BO115" s="226"/>
      <c r="BP115" s="227"/>
      <c r="BQ115" s="227"/>
      <c r="BR115" s="227"/>
      <c r="BS115" s="227"/>
      <c r="BT115" s="227"/>
      <c r="BU115" s="227"/>
    </row>
    <row r="116" spans="16:75" ht="28.5" customHeight="1" thickBot="1">
      <c r="P116" s="1"/>
      <c r="Q116" s="94"/>
      <c r="R116" s="144" t="s">
        <v>134</v>
      </c>
      <c r="S116" s="484"/>
      <c r="T116" s="484"/>
      <c r="U116" s="484"/>
      <c r="V116" s="485"/>
      <c r="W116" s="486"/>
      <c r="X116" s="487"/>
      <c r="Y116" s="487"/>
      <c r="Z116" s="487"/>
      <c r="AA116" s="487"/>
      <c r="AB116" s="487"/>
      <c r="AC116" s="487"/>
      <c r="AD116" s="487"/>
      <c r="AE116" s="446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BC116" s="1"/>
      <c r="BD116" s="1"/>
      <c r="BE116" s="226"/>
      <c r="BF116" s="226"/>
      <c r="BG116" s="351" t="s">
        <v>16</v>
      </c>
      <c r="BH116" s="574"/>
      <c r="BI116" s="574"/>
      <c r="BJ116" s="575"/>
      <c r="BK116" s="576"/>
      <c r="BL116" s="577"/>
      <c r="BM116" s="577"/>
      <c r="BN116" s="578"/>
      <c r="BO116" s="226"/>
      <c r="BP116" s="227"/>
      <c r="BQ116" s="227"/>
      <c r="BR116" s="227"/>
      <c r="BS116" s="227"/>
      <c r="BT116" s="227"/>
      <c r="BU116" s="227"/>
      <c r="BV116" s="211"/>
      <c r="BW116" s="211"/>
    </row>
    <row r="117" spans="16:75" ht="24" thickBot="1">
      <c r="P117" s="1"/>
      <c r="Q117" s="94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BC117" s="1"/>
      <c r="BD117" s="1"/>
      <c r="BE117" s="226"/>
      <c r="BF117" s="226"/>
      <c r="BG117" s="351" t="s">
        <v>17</v>
      </c>
      <c r="BH117" s="574"/>
      <c r="BI117" s="574"/>
      <c r="BJ117" s="575"/>
      <c r="BK117" s="576"/>
      <c r="BL117" s="577"/>
      <c r="BM117" s="577"/>
      <c r="BN117" s="578"/>
      <c r="BO117" s="226"/>
      <c r="BP117" s="227"/>
      <c r="BQ117" s="227"/>
      <c r="BR117" s="227"/>
      <c r="BS117" s="227"/>
      <c r="BT117" s="227"/>
      <c r="BU117" s="227"/>
      <c r="BV117" s="211"/>
      <c r="BW117" s="211"/>
    </row>
    <row r="118" spans="16:75" ht="20.25" customHeight="1" thickBot="1">
      <c r="P118" s="1"/>
      <c r="Q118" s="94"/>
      <c r="R118" s="458" t="str">
        <f>S67</f>
        <v>A et JP DOMERGUES Orléans 1981-  RAGOUT DE BŒUF A LA BOURGUIGNONNE</v>
      </c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64" t="s">
        <v>2</v>
      </c>
      <c r="AD118" s="464"/>
      <c r="AE118" s="481" t="str">
        <f>R118</f>
        <v>A et JP DOMERGUES Orléans 1981-  RAGOUT DE BŒUF A LA BOURGUIGNONNE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BC118" s="1"/>
      <c r="BD118" s="1"/>
      <c r="BE118" s="226"/>
      <c r="BF118" s="226"/>
      <c r="BG118" s="352" t="s">
        <v>126</v>
      </c>
      <c r="BH118" s="565"/>
      <c r="BI118" s="565"/>
      <c r="BJ118" s="566"/>
      <c r="BK118" s="567"/>
      <c r="BL118" s="568"/>
      <c r="BM118" s="568"/>
      <c r="BN118" s="569"/>
      <c r="BO118" s="226"/>
      <c r="BP118" s="227"/>
      <c r="BQ118" s="227"/>
      <c r="BR118" s="227"/>
      <c r="BS118" s="227"/>
      <c r="BT118" s="227"/>
      <c r="BU118" s="227"/>
      <c r="BV118" s="211"/>
      <c r="BW118" s="211"/>
    </row>
    <row r="119" spans="16:75" ht="20.25" customHeight="1">
      <c r="P119" s="1"/>
      <c r="Q119" s="94"/>
      <c r="R119" s="460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47" t="str">
        <f>V67</f>
        <v>N° 2</v>
      </c>
      <c r="AD119" s="447"/>
      <c r="AE119" s="482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BE119" s="226"/>
      <c r="BF119" s="226"/>
      <c r="BG119" s="229"/>
      <c r="BH119" s="226"/>
      <c r="BI119" s="226"/>
      <c r="BJ119" s="226"/>
      <c r="BK119" s="226"/>
      <c r="BL119" s="226"/>
      <c r="BM119" s="226"/>
      <c r="BN119" s="226"/>
      <c r="BO119" s="226"/>
      <c r="BP119" s="227"/>
      <c r="BQ119" s="227"/>
      <c r="BR119" s="227"/>
      <c r="BS119" s="227"/>
      <c r="BT119" s="227"/>
      <c r="BU119" s="227"/>
      <c r="BV119" s="211"/>
      <c r="BW119" s="211"/>
    </row>
    <row r="120" spans="16:75" ht="20.25" customHeight="1">
      <c r="P120" s="1"/>
      <c r="Q120" s="94"/>
      <c r="R120" s="462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48"/>
      <c r="AD120" s="448"/>
      <c r="AE120" s="482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BC120" s="1"/>
      <c r="BD120" s="1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  <c r="BP120" s="227"/>
      <c r="BQ120" s="227"/>
      <c r="BR120" s="227"/>
      <c r="BS120" s="227"/>
      <c r="BT120" s="227"/>
      <c r="BU120" s="227"/>
      <c r="BV120" s="211"/>
      <c r="BW120" s="211"/>
    </row>
    <row r="121" spans="16:75" ht="30" customHeight="1">
      <c r="P121" s="1"/>
      <c r="Q121" s="94"/>
      <c r="R121" s="453" t="s">
        <v>84</v>
      </c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5"/>
      <c r="AE121" s="482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BC121" s="1"/>
      <c r="BD121" s="1"/>
      <c r="BE121" s="353"/>
      <c r="BF121" s="229" t="s">
        <v>300</v>
      </c>
      <c r="BG121" s="353"/>
      <c r="BH121" s="353"/>
      <c r="BI121" s="353"/>
      <c r="BJ121" s="353"/>
      <c r="BK121" s="353"/>
      <c r="BL121" s="353"/>
      <c r="BM121" s="353"/>
      <c r="BN121" s="353"/>
      <c r="BO121" s="353"/>
      <c r="BP121" s="227"/>
      <c r="BQ121" s="227"/>
      <c r="BR121" s="227"/>
      <c r="BS121" s="227"/>
      <c r="BT121" s="227"/>
      <c r="BU121" s="227"/>
      <c r="BV121" s="211"/>
      <c r="BW121" s="211"/>
    </row>
    <row r="122" spans="16:73" ht="41.25" customHeight="1">
      <c r="P122" s="1"/>
      <c r="Q122" s="94"/>
      <c r="R122" s="127">
        <v>1</v>
      </c>
      <c r="S122" s="450" t="s">
        <v>135</v>
      </c>
      <c r="T122" s="450"/>
      <c r="U122" s="450"/>
      <c r="V122" s="451"/>
      <c r="W122" s="128">
        <v>9</v>
      </c>
      <c r="X122" s="450" t="s">
        <v>136</v>
      </c>
      <c r="Y122" s="450"/>
      <c r="Z122" s="450"/>
      <c r="AA122" s="450"/>
      <c r="AB122" s="450"/>
      <c r="AC122" s="450"/>
      <c r="AD122" s="450"/>
      <c r="AE122" s="482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BC122" s="1"/>
      <c r="BD122" s="1"/>
      <c r="BE122" s="353"/>
      <c r="BF122" s="266"/>
      <c r="BG122" s="353"/>
      <c r="BH122" s="353"/>
      <c r="BI122" s="353"/>
      <c r="BJ122" s="353"/>
      <c r="BK122" s="353"/>
      <c r="BL122" s="353"/>
      <c r="BM122" s="353"/>
      <c r="BN122" s="353"/>
      <c r="BO122" s="353"/>
      <c r="BP122" s="227"/>
      <c r="BQ122" s="227"/>
      <c r="BR122" s="227"/>
      <c r="BS122" s="227"/>
      <c r="BT122" s="227"/>
      <c r="BU122" s="227"/>
    </row>
    <row r="123" spans="16:73" ht="41.25" customHeight="1">
      <c r="P123" s="1"/>
      <c r="Q123" s="94"/>
      <c r="R123" s="129">
        <v>2</v>
      </c>
      <c r="S123" s="450" t="s">
        <v>137</v>
      </c>
      <c r="T123" s="450"/>
      <c r="U123" s="450"/>
      <c r="V123" s="451"/>
      <c r="W123" s="128">
        <v>10</v>
      </c>
      <c r="X123" s="450" t="s">
        <v>138</v>
      </c>
      <c r="Y123" s="450"/>
      <c r="Z123" s="450"/>
      <c r="AA123" s="450"/>
      <c r="AB123" s="450"/>
      <c r="AC123" s="450"/>
      <c r="AD123" s="450"/>
      <c r="AE123" s="482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BC123" s="1"/>
      <c r="BD123" s="1"/>
      <c r="BE123" s="226"/>
      <c r="BF123" s="226"/>
      <c r="BG123" s="251" t="s">
        <v>283</v>
      </c>
      <c r="BH123" s="226"/>
      <c r="BI123" s="226"/>
      <c r="BJ123" s="226"/>
      <c r="BK123" s="226"/>
      <c r="BL123" s="226"/>
      <c r="BM123" s="226"/>
      <c r="BN123" s="226"/>
      <c r="BO123" s="226"/>
      <c r="BP123" s="227"/>
      <c r="BQ123" s="227"/>
      <c r="BR123" s="227"/>
      <c r="BS123" s="227"/>
      <c r="BT123" s="227"/>
      <c r="BU123" s="227"/>
    </row>
    <row r="124" spans="16:73" ht="38.25" customHeight="1">
      <c r="P124" s="1"/>
      <c r="Q124" s="94"/>
      <c r="R124" s="129">
        <v>3</v>
      </c>
      <c r="S124" s="450" t="s">
        <v>139</v>
      </c>
      <c r="T124" s="450"/>
      <c r="U124" s="450"/>
      <c r="V124" s="451"/>
      <c r="W124" s="128">
        <v>11</v>
      </c>
      <c r="X124" s="450" t="s">
        <v>140</v>
      </c>
      <c r="Y124" s="450"/>
      <c r="Z124" s="450"/>
      <c r="AA124" s="450"/>
      <c r="AB124" s="450"/>
      <c r="AC124" s="450"/>
      <c r="AD124" s="450"/>
      <c r="AE124" s="482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BC124" s="1"/>
      <c r="BD124" s="1"/>
      <c r="BE124" s="226"/>
      <c r="BF124" s="226"/>
      <c r="BG124" s="354" t="s">
        <v>262</v>
      </c>
      <c r="BH124" s="355"/>
      <c r="BI124" s="226"/>
      <c r="BJ124" s="226"/>
      <c r="BK124" s="226"/>
      <c r="BL124" s="226"/>
      <c r="BM124" s="226"/>
      <c r="BN124" s="226"/>
      <c r="BO124" s="226"/>
      <c r="BP124" s="227"/>
      <c r="BQ124" s="227"/>
      <c r="BR124" s="227"/>
      <c r="BS124" s="227"/>
      <c r="BT124" s="227"/>
      <c r="BU124" s="227"/>
    </row>
    <row r="125" spans="16:73" ht="39" customHeight="1">
      <c r="P125" s="1"/>
      <c r="Q125" s="94"/>
      <c r="R125" s="129">
        <v>4</v>
      </c>
      <c r="S125" s="450" t="s">
        <v>141</v>
      </c>
      <c r="T125" s="450"/>
      <c r="U125" s="450"/>
      <c r="V125" s="451"/>
      <c r="W125" s="128"/>
      <c r="X125" s="465"/>
      <c r="Y125" s="465"/>
      <c r="Z125" s="465"/>
      <c r="AA125" s="465"/>
      <c r="AB125" s="465"/>
      <c r="AC125" s="465"/>
      <c r="AD125" s="465"/>
      <c r="AE125" s="482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BC125" s="1"/>
      <c r="BD125" s="1"/>
      <c r="BE125" s="226"/>
      <c r="BF125" s="226"/>
      <c r="BG125" s="355"/>
      <c r="BH125" s="354" t="s">
        <v>255</v>
      </c>
      <c r="BI125" s="226"/>
      <c r="BJ125" s="226"/>
      <c r="BK125" s="226"/>
      <c r="BL125" s="226"/>
      <c r="BM125" s="226"/>
      <c r="BN125" s="226"/>
      <c r="BO125" s="226"/>
      <c r="BP125" s="227"/>
      <c r="BQ125" s="227"/>
      <c r="BR125" s="227"/>
      <c r="BS125" s="227"/>
      <c r="BT125" s="227"/>
      <c r="BU125" s="227"/>
    </row>
    <row r="126" spans="16:73" ht="39" customHeight="1">
      <c r="P126" s="1"/>
      <c r="Q126" s="94"/>
      <c r="R126" s="129">
        <v>5</v>
      </c>
      <c r="S126" s="450" t="s">
        <v>142</v>
      </c>
      <c r="T126" s="450"/>
      <c r="U126" s="450"/>
      <c r="V126" s="451"/>
      <c r="W126" s="128"/>
      <c r="X126" s="465"/>
      <c r="Y126" s="465"/>
      <c r="Z126" s="465"/>
      <c r="AA126" s="465"/>
      <c r="AB126" s="465"/>
      <c r="AC126" s="465"/>
      <c r="AD126" s="465"/>
      <c r="AE126" s="482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BC126" s="1"/>
      <c r="BD126" s="1"/>
      <c r="BE126" s="226"/>
      <c r="BF126" s="226"/>
      <c r="BG126" s="355"/>
      <c r="BH126" s="354" t="s">
        <v>263</v>
      </c>
      <c r="BI126" s="226"/>
      <c r="BJ126" s="226"/>
      <c r="BK126" s="226"/>
      <c r="BL126" s="226"/>
      <c r="BM126" s="226"/>
      <c r="BN126" s="226"/>
      <c r="BO126" s="226"/>
      <c r="BP126" s="227"/>
      <c r="BQ126" s="227"/>
      <c r="BR126" s="227"/>
      <c r="BS126" s="227"/>
      <c r="BT126" s="227"/>
      <c r="BU126" s="227"/>
    </row>
    <row r="127" spans="16:73" ht="39" customHeight="1">
      <c r="P127" s="1"/>
      <c r="Q127" s="94"/>
      <c r="R127" s="129">
        <v>6</v>
      </c>
      <c r="S127" s="450" t="s">
        <v>143</v>
      </c>
      <c r="T127" s="450"/>
      <c r="U127" s="450"/>
      <c r="V127" s="451"/>
      <c r="W127" s="128"/>
      <c r="X127" s="465"/>
      <c r="Y127" s="465"/>
      <c r="Z127" s="465"/>
      <c r="AA127" s="465"/>
      <c r="AB127" s="465"/>
      <c r="AC127" s="465"/>
      <c r="AD127" s="465"/>
      <c r="AE127" s="482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BC127" s="1"/>
      <c r="BD127" s="1"/>
      <c r="BE127" s="226"/>
      <c r="BF127" s="226"/>
      <c r="BG127" s="355"/>
      <c r="BH127" s="354" t="s">
        <v>264</v>
      </c>
      <c r="BI127" s="226"/>
      <c r="BJ127" s="226"/>
      <c r="BK127" s="226"/>
      <c r="BL127" s="226"/>
      <c r="BM127" s="226"/>
      <c r="BN127" s="226"/>
      <c r="BO127" s="226"/>
      <c r="BP127" s="227"/>
      <c r="BQ127" s="227"/>
      <c r="BR127" s="227"/>
      <c r="BS127" s="227"/>
      <c r="BT127" s="227"/>
      <c r="BU127" s="227"/>
    </row>
    <row r="128" spans="16:73" ht="39" customHeight="1">
      <c r="P128" s="1"/>
      <c r="Q128" s="94"/>
      <c r="R128" s="129">
        <v>7</v>
      </c>
      <c r="S128" s="450" t="s">
        <v>144</v>
      </c>
      <c r="T128" s="450"/>
      <c r="U128" s="450"/>
      <c r="V128" s="451"/>
      <c r="W128" s="128"/>
      <c r="X128" s="465"/>
      <c r="Y128" s="465"/>
      <c r="Z128" s="465"/>
      <c r="AA128" s="465"/>
      <c r="AB128" s="465"/>
      <c r="AC128" s="465"/>
      <c r="AD128" s="465"/>
      <c r="AE128" s="482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BC128" s="1"/>
      <c r="BD128" s="1"/>
      <c r="BE128" s="226"/>
      <c r="BF128" s="226"/>
      <c r="BG128" s="355"/>
      <c r="BH128" s="354" t="s">
        <v>265</v>
      </c>
      <c r="BI128" s="226"/>
      <c r="BJ128" s="226"/>
      <c r="BK128" s="226"/>
      <c r="BL128" s="226"/>
      <c r="BM128" s="226"/>
      <c r="BN128" s="226"/>
      <c r="BO128" s="226"/>
      <c r="BP128" s="227"/>
      <c r="BQ128" s="227"/>
      <c r="BR128" s="227"/>
      <c r="BS128" s="227"/>
      <c r="BT128" s="227"/>
      <c r="BU128" s="227"/>
    </row>
    <row r="129" spans="16:73" ht="39" customHeight="1">
      <c r="P129" s="1"/>
      <c r="Q129" s="94"/>
      <c r="R129" s="129">
        <v>8</v>
      </c>
      <c r="S129" s="450" t="s">
        <v>145</v>
      </c>
      <c r="T129" s="450"/>
      <c r="U129" s="450"/>
      <c r="V129" s="451"/>
      <c r="W129" s="128"/>
      <c r="X129" s="465"/>
      <c r="Y129" s="465"/>
      <c r="Z129" s="465"/>
      <c r="AA129" s="465"/>
      <c r="AB129" s="465"/>
      <c r="AC129" s="465"/>
      <c r="AD129" s="465"/>
      <c r="AE129" s="482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BC129" s="1"/>
      <c r="BD129" s="1"/>
      <c r="BE129" s="226"/>
      <c r="BF129" s="226"/>
      <c r="BG129" s="355"/>
      <c r="BH129" s="354" t="s">
        <v>256</v>
      </c>
      <c r="BI129" s="226"/>
      <c r="BJ129" s="226"/>
      <c r="BK129" s="226"/>
      <c r="BL129" s="226"/>
      <c r="BM129" s="226"/>
      <c r="BN129" s="226"/>
      <c r="BO129" s="226"/>
      <c r="BP129" s="227"/>
      <c r="BQ129" s="227"/>
      <c r="BR129" s="227"/>
      <c r="BS129" s="227"/>
      <c r="BT129" s="227"/>
      <c r="BU129" s="227"/>
    </row>
    <row r="130" spans="16:73" ht="39" customHeight="1">
      <c r="P130" s="1"/>
      <c r="Q130" s="94"/>
      <c r="R130" s="129"/>
      <c r="S130" s="450"/>
      <c r="T130" s="450"/>
      <c r="U130" s="450"/>
      <c r="V130" s="451"/>
      <c r="W130" s="128"/>
      <c r="X130" s="465"/>
      <c r="Y130" s="465"/>
      <c r="Z130" s="465"/>
      <c r="AA130" s="465"/>
      <c r="AB130" s="465"/>
      <c r="AC130" s="465"/>
      <c r="AD130" s="465"/>
      <c r="AE130" s="482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BC130" s="1"/>
      <c r="BD130" s="1"/>
      <c r="BE130" s="226"/>
      <c r="BF130" s="226"/>
      <c r="BG130" s="355"/>
      <c r="BH130" s="354" t="s">
        <v>266</v>
      </c>
      <c r="BI130" s="226"/>
      <c r="BJ130" s="226"/>
      <c r="BK130" s="226"/>
      <c r="BL130" s="226"/>
      <c r="BM130" s="226"/>
      <c r="BN130" s="226"/>
      <c r="BO130" s="226"/>
      <c r="BP130" s="227"/>
      <c r="BQ130" s="227"/>
      <c r="BR130" s="227"/>
      <c r="BS130" s="227"/>
      <c r="BT130" s="227"/>
      <c r="BU130" s="227"/>
    </row>
    <row r="131" spans="16:73" ht="24.75" customHeight="1">
      <c r="P131" s="1"/>
      <c r="Q131" s="94"/>
      <c r="R131" s="470" t="s">
        <v>118</v>
      </c>
      <c r="S131" s="471"/>
      <c r="T131" s="471"/>
      <c r="U131" s="471"/>
      <c r="V131" s="472"/>
      <c r="W131" s="473" t="s">
        <v>119</v>
      </c>
      <c r="X131" s="471"/>
      <c r="Y131" s="471"/>
      <c r="Z131" s="471"/>
      <c r="AA131" s="471"/>
      <c r="AB131" s="471"/>
      <c r="AC131" s="471"/>
      <c r="AD131" s="471"/>
      <c r="AE131" s="482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BC131" s="1"/>
      <c r="BD131" s="1"/>
      <c r="BE131" s="226"/>
      <c r="BF131" s="226"/>
      <c r="BG131" s="226"/>
      <c r="BH131" s="356" t="s">
        <v>257</v>
      </c>
      <c r="BI131" s="226"/>
      <c r="BJ131" s="226"/>
      <c r="BK131" s="226"/>
      <c r="BL131" s="226"/>
      <c r="BM131" s="226"/>
      <c r="BN131" s="226"/>
      <c r="BO131" s="226"/>
      <c r="BP131" s="227"/>
      <c r="BQ131" s="227"/>
      <c r="BR131" s="227"/>
      <c r="BS131" s="227"/>
      <c r="BT131" s="227"/>
      <c r="BU131" s="227"/>
    </row>
    <row r="132" spans="16:73" ht="19.5" customHeight="1">
      <c r="P132" s="1"/>
      <c r="Q132" s="94"/>
      <c r="R132" s="131">
        <v>1</v>
      </c>
      <c r="S132" s="467" t="s">
        <v>146</v>
      </c>
      <c r="T132" s="467"/>
      <c r="U132" s="467"/>
      <c r="V132" s="468"/>
      <c r="W132" s="132">
        <v>1</v>
      </c>
      <c r="X132" s="469"/>
      <c r="Y132" s="469"/>
      <c r="Z132" s="469"/>
      <c r="AA132" s="469"/>
      <c r="AB132" s="469"/>
      <c r="AC132" s="469"/>
      <c r="AD132" s="469"/>
      <c r="AE132" s="482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BC132" s="1"/>
      <c r="BD132" s="1"/>
      <c r="BE132" s="226"/>
      <c r="BF132" s="226"/>
      <c r="BG132" s="266" t="s">
        <v>258</v>
      </c>
      <c r="BH132" s="226"/>
      <c r="BI132" s="226"/>
      <c r="BJ132" s="226"/>
      <c r="BK132" s="226"/>
      <c r="BL132" s="226"/>
      <c r="BM132" s="226"/>
      <c r="BN132" s="226"/>
      <c r="BO132" s="226"/>
      <c r="BP132" s="227"/>
      <c r="BQ132" s="227"/>
      <c r="BR132" s="227"/>
      <c r="BS132" s="227"/>
      <c r="BT132" s="227"/>
      <c r="BU132" s="227"/>
    </row>
    <row r="133" spans="16:73" ht="19.5" customHeight="1">
      <c r="P133" s="1"/>
      <c r="Q133" s="94"/>
      <c r="R133" s="131">
        <v>2</v>
      </c>
      <c r="S133" s="467" t="s">
        <v>30</v>
      </c>
      <c r="T133" s="467"/>
      <c r="U133" s="467"/>
      <c r="V133" s="468"/>
      <c r="W133" s="132">
        <v>2</v>
      </c>
      <c r="X133" s="469"/>
      <c r="Y133" s="469"/>
      <c r="Z133" s="469"/>
      <c r="AA133" s="469"/>
      <c r="AB133" s="469"/>
      <c r="AC133" s="469"/>
      <c r="AD133" s="469"/>
      <c r="AE133" s="482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BC133" s="1"/>
      <c r="BD133" s="1"/>
      <c r="BE133" s="226"/>
      <c r="BF133" s="226"/>
      <c r="BG133" s="226"/>
      <c r="BH133" s="251" t="s">
        <v>259</v>
      </c>
      <c r="BI133" s="226"/>
      <c r="BJ133" s="226"/>
      <c r="BK133" s="226"/>
      <c r="BL133" s="226"/>
      <c r="BM133" s="226"/>
      <c r="BN133" s="226"/>
      <c r="BO133" s="226"/>
      <c r="BP133" s="227"/>
      <c r="BQ133" s="227"/>
      <c r="BR133" s="227"/>
      <c r="BS133" s="227"/>
      <c r="BT133" s="227"/>
      <c r="BU133" s="227"/>
    </row>
    <row r="134" spans="16:73" ht="19.5" customHeight="1">
      <c r="P134" s="1"/>
      <c r="Q134" s="94"/>
      <c r="R134" s="133">
        <v>3</v>
      </c>
      <c r="S134" s="467"/>
      <c r="T134" s="467"/>
      <c r="U134" s="467"/>
      <c r="V134" s="468"/>
      <c r="W134" s="132">
        <v>3</v>
      </c>
      <c r="X134" s="469"/>
      <c r="Y134" s="469"/>
      <c r="Z134" s="469"/>
      <c r="AA134" s="469"/>
      <c r="AB134" s="469"/>
      <c r="AC134" s="469"/>
      <c r="AD134" s="469"/>
      <c r="AE134" s="482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BC134" s="1"/>
      <c r="BD134" s="1"/>
      <c r="BE134" s="226"/>
      <c r="BF134" s="226"/>
      <c r="BG134" s="226"/>
      <c r="BH134" s="251" t="s">
        <v>260</v>
      </c>
      <c r="BI134" s="226"/>
      <c r="BJ134" s="226"/>
      <c r="BK134" s="226"/>
      <c r="BL134" s="226"/>
      <c r="BM134" s="226"/>
      <c r="BN134" s="226"/>
      <c r="BO134" s="226"/>
      <c r="BP134" s="227"/>
      <c r="BQ134" s="227"/>
      <c r="BR134" s="227"/>
      <c r="BS134" s="227"/>
      <c r="BT134" s="227"/>
      <c r="BU134" s="227"/>
    </row>
    <row r="135" spans="16:73" ht="19.5" customHeight="1">
      <c r="P135" s="1"/>
      <c r="Q135" s="94"/>
      <c r="R135" s="131">
        <v>4</v>
      </c>
      <c r="S135" s="467"/>
      <c r="T135" s="467"/>
      <c r="U135" s="467"/>
      <c r="V135" s="468"/>
      <c r="W135" s="132">
        <v>4</v>
      </c>
      <c r="X135" s="469"/>
      <c r="Y135" s="469"/>
      <c r="Z135" s="469"/>
      <c r="AA135" s="469"/>
      <c r="AB135" s="469"/>
      <c r="AC135" s="469"/>
      <c r="AD135" s="469"/>
      <c r="AE135" s="482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BC135" s="1"/>
      <c r="BD135" s="1"/>
      <c r="BE135" s="226"/>
      <c r="BF135" s="226"/>
      <c r="BG135" s="226"/>
      <c r="BH135" s="251" t="s">
        <v>261</v>
      </c>
      <c r="BI135" s="226"/>
      <c r="BJ135" s="226"/>
      <c r="BK135" s="226"/>
      <c r="BL135" s="226"/>
      <c r="BM135" s="226"/>
      <c r="BN135" s="226"/>
      <c r="BO135" s="226"/>
      <c r="BP135" s="227"/>
      <c r="BQ135" s="227"/>
      <c r="BR135" s="227"/>
      <c r="BS135" s="227"/>
      <c r="BT135" s="227"/>
      <c r="BU135" s="227"/>
    </row>
    <row r="136" spans="16:73" ht="19.5" customHeight="1">
      <c r="P136" s="1"/>
      <c r="Q136" s="94"/>
      <c r="R136" s="131">
        <v>5</v>
      </c>
      <c r="S136" s="467"/>
      <c r="T136" s="467"/>
      <c r="U136" s="467"/>
      <c r="V136" s="468"/>
      <c r="W136" s="132">
        <v>5</v>
      </c>
      <c r="X136" s="469"/>
      <c r="Y136" s="469"/>
      <c r="Z136" s="469"/>
      <c r="AA136" s="469"/>
      <c r="AB136" s="469"/>
      <c r="AC136" s="469"/>
      <c r="AD136" s="469"/>
      <c r="AE136" s="482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BC136" s="1"/>
      <c r="BD136" s="1"/>
      <c r="BE136" s="226"/>
      <c r="BF136" s="226"/>
      <c r="BG136" s="226"/>
      <c r="BH136" s="357" t="s">
        <v>267</v>
      </c>
      <c r="BI136" s="226"/>
      <c r="BJ136" s="226"/>
      <c r="BK136" s="226"/>
      <c r="BL136" s="226"/>
      <c r="BM136" s="226"/>
      <c r="BN136" s="226"/>
      <c r="BO136" s="226"/>
      <c r="BP136" s="227"/>
      <c r="BQ136" s="227"/>
      <c r="BR136" s="227"/>
      <c r="BS136" s="227"/>
      <c r="BT136" s="227"/>
      <c r="BU136" s="227"/>
    </row>
    <row r="137" spans="16:73" ht="19.5" customHeight="1">
      <c r="P137" s="1"/>
      <c r="Q137" s="94"/>
      <c r="R137" s="131">
        <v>6</v>
      </c>
      <c r="S137" s="467"/>
      <c r="T137" s="467"/>
      <c r="U137" s="467"/>
      <c r="V137" s="468"/>
      <c r="W137" s="132">
        <v>6</v>
      </c>
      <c r="X137" s="469"/>
      <c r="Y137" s="469"/>
      <c r="Z137" s="469"/>
      <c r="AA137" s="469"/>
      <c r="AB137" s="469"/>
      <c r="AC137" s="469"/>
      <c r="AD137" s="469"/>
      <c r="AE137" s="482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BC137" s="1"/>
      <c r="BD137" s="1"/>
      <c r="BE137" s="226"/>
      <c r="BF137" s="226"/>
      <c r="BG137" s="226"/>
      <c r="BH137" s="358" t="s">
        <v>268</v>
      </c>
      <c r="BI137" s="226"/>
      <c r="BJ137" s="226"/>
      <c r="BK137" s="226"/>
      <c r="BL137" s="226"/>
      <c r="BM137" s="226"/>
      <c r="BN137" s="226"/>
      <c r="BO137" s="226"/>
      <c r="BP137" s="227"/>
      <c r="BQ137" s="227"/>
      <c r="BR137" s="227"/>
      <c r="BS137" s="227"/>
      <c r="BT137" s="227"/>
      <c r="BU137" s="227"/>
    </row>
    <row r="138" spans="16:73" ht="19.5" customHeight="1" thickBot="1">
      <c r="P138" s="1"/>
      <c r="Q138" s="94"/>
      <c r="R138" s="134">
        <v>7</v>
      </c>
      <c r="S138" s="478"/>
      <c r="T138" s="478"/>
      <c r="U138" s="478"/>
      <c r="V138" s="479"/>
      <c r="W138" s="135">
        <v>7</v>
      </c>
      <c r="X138" s="480"/>
      <c r="Y138" s="480"/>
      <c r="Z138" s="480"/>
      <c r="AA138" s="480"/>
      <c r="AB138" s="480"/>
      <c r="AC138" s="480"/>
      <c r="AD138" s="480"/>
      <c r="AE138" s="482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BC138" s="1"/>
      <c r="BD138" s="1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227"/>
      <c r="BQ138" s="227"/>
      <c r="BR138" s="227"/>
      <c r="BS138" s="227"/>
      <c r="BT138" s="227"/>
      <c r="BU138" s="227"/>
    </row>
    <row r="139" spans="16:73" ht="15.75" customHeight="1" thickBot="1">
      <c r="P139" s="1"/>
      <c r="Q139" s="94"/>
      <c r="R139" s="136">
        <f>Q143*O143</f>
        <v>0</v>
      </c>
      <c r="S139" s="136">
        <f>R139*Q143</f>
        <v>0</v>
      </c>
      <c r="T139" s="136">
        <f>S139*R139</f>
        <v>0</v>
      </c>
      <c r="U139" s="136">
        <f>T139*S139</f>
        <v>0</v>
      </c>
      <c r="V139" s="136">
        <f>U139*T139</f>
        <v>0</v>
      </c>
      <c r="W139" s="136">
        <f>T139*S139</f>
        <v>0</v>
      </c>
      <c r="X139" s="136">
        <f aca="true" t="shared" si="51" ref="X139:AC139">W139*V139</f>
        <v>0</v>
      </c>
      <c r="Y139" s="136">
        <f t="shared" si="51"/>
        <v>0</v>
      </c>
      <c r="Z139" s="136">
        <f t="shared" si="51"/>
        <v>0</v>
      </c>
      <c r="AA139" s="136">
        <f t="shared" si="51"/>
        <v>0</v>
      </c>
      <c r="AB139" s="136">
        <f t="shared" si="51"/>
        <v>0</v>
      </c>
      <c r="AC139" s="136">
        <f t="shared" si="51"/>
        <v>0</v>
      </c>
      <c r="AD139" s="136">
        <f>W139*T139</f>
        <v>0</v>
      </c>
      <c r="AE139" s="482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BC139" s="1"/>
      <c r="BD139" s="1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7"/>
      <c r="BQ139" s="227"/>
      <c r="BR139" s="227"/>
      <c r="BS139" s="227"/>
      <c r="BT139" s="227"/>
      <c r="BU139" s="227"/>
    </row>
    <row r="140" spans="16:73" ht="18" customHeight="1">
      <c r="P140" s="1"/>
      <c r="Q140" s="94"/>
      <c r="R140" s="137" t="s">
        <v>123</v>
      </c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482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BC140" s="1"/>
      <c r="BD140" s="1"/>
      <c r="BE140" s="226"/>
      <c r="BF140" s="229" t="s">
        <v>273</v>
      </c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7"/>
      <c r="BQ140" s="227"/>
      <c r="BR140" s="227"/>
      <c r="BS140" s="227"/>
      <c r="BT140" s="227"/>
      <c r="BU140" s="227"/>
    </row>
    <row r="141" spans="16:73" ht="23.25">
      <c r="P141" s="1"/>
      <c r="Q141" s="94"/>
      <c r="R141" s="139" t="s">
        <v>124</v>
      </c>
      <c r="S141" s="140"/>
      <c r="T141" s="140"/>
      <c r="U141" s="140"/>
      <c r="V141" s="140"/>
      <c r="W141" s="141" t="s">
        <v>125</v>
      </c>
      <c r="X141" s="140"/>
      <c r="Y141" s="140"/>
      <c r="Z141" s="140"/>
      <c r="AA141" s="140"/>
      <c r="AB141" s="140"/>
      <c r="AC141" s="140"/>
      <c r="AD141" s="140"/>
      <c r="AE141" s="482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BC141" s="1"/>
      <c r="BD141" s="1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7"/>
      <c r="BQ141" s="227"/>
      <c r="BR141" s="227"/>
      <c r="BS141" s="227"/>
      <c r="BT141" s="227"/>
      <c r="BU141" s="227"/>
    </row>
    <row r="142" spans="16:73" ht="23.25">
      <c r="P142" s="1"/>
      <c r="Q142" s="94"/>
      <c r="R142" s="142">
        <v>0</v>
      </c>
      <c r="S142" s="474"/>
      <c r="T142" s="474"/>
      <c r="U142" s="474"/>
      <c r="V142" s="475"/>
      <c r="W142" s="476">
        <v>0</v>
      </c>
      <c r="X142" s="477"/>
      <c r="Y142" s="477"/>
      <c r="Z142" s="477"/>
      <c r="AA142" s="477"/>
      <c r="AB142" s="477"/>
      <c r="AC142" s="477"/>
      <c r="AD142" s="477"/>
      <c r="AE142" s="482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BC142" s="1"/>
      <c r="BD142" s="1"/>
      <c r="BE142" s="226"/>
      <c r="BF142" s="359" t="s">
        <v>274</v>
      </c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7"/>
      <c r="BQ142" s="227"/>
      <c r="BR142" s="227"/>
      <c r="BS142" s="227"/>
      <c r="BT142" s="227"/>
      <c r="BU142" s="227"/>
    </row>
    <row r="143" spans="16:73" ht="23.25">
      <c r="P143" s="1"/>
      <c r="Q143" s="94"/>
      <c r="R143" s="143" t="s">
        <v>16</v>
      </c>
      <c r="S143" s="474"/>
      <c r="T143" s="474"/>
      <c r="U143" s="474"/>
      <c r="V143" s="475"/>
      <c r="W143" s="476"/>
      <c r="X143" s="477"/>
      <c r="Y143" s="477"/>
      <c r="Z143" s="477"/>
      <c r="AA143" s="477"/>
      <c r="AB143" s="477"/>
      <c r="AC143" s="477"/>
      <c r="AD143" s="477"/>
      <c r="AE143" s="482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BC143" s="1"/>
      <c r="BD143" s="1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7"/>
      <c r="BQ143" s="227"/>
      <c r="BR143" s="227"/>
      <c r="BS143" s="227"/>
      <c r="BT143" s="227"/>
      <c r="BU143" s="227"/>
    </row>
    <row r="144" spans="16:73" ht="23.25">
      <c r="P144" s="1"/>
      <c r="Q144" s="94"/>
      <c r="R144" s="143" t="s">
        <v>17</v>
      </c>
      <c r="S144" s="474"/>
      <c r="T144" s="474"/>
      <c r="U144" s="474"/>
      <c r="V144" s="475"/>
      <c r="W144" s="476"/>
      <c r="X144" s="477"/>
      <c r="Y144" s="477"/>
      <c r="Z144" s="477"/>
      <c r="AA144" s="477"/>
      <c r="AB144" s="477"/>
      <c r="AC144" s="477"/>
      <c r="AD144" s="477"/>
      <c r="AE144" s="482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BC144" s="1"/>
      <c r="BD144" s="1"/>
      <c r="BE144" s="226"/>
      <c r="BF144" s="360" t="s">
        <v>287</v>
      </c>
      <c r="BG144" s="226"/>
      <c r="BH144" s="226"/>
      <c r="BI144" s="226"/>
      <c r="BJ144" s="226"/>
      <c r="BK144" s="226"/>
      <c r="BL144" s="226"/>
      <c r="BM144" s="226"/>
      <c r="BN144" s="226"/>
      <c r="BO144" s="226"/>
      <c r="BP144" s="227"/>
      <c r="BQ144" s="227"/>
      <c r="BR144" s="227"/>
      <c r="BS144" s="227"/>
      <c r="BT144" s="227"/>
      <c r="BU144" s="227"/>
    </row>
    <row r="145" spans="16:73" ht="23.25">
      <c r="P145" s="1"/>
      <c r="Q145" s="94"/>
      <c r="R145" s="143" t="s">
        <v>126</v>
      </c>
      <c r="S145" s="474"/>
      <c r="T145" s="474"/>
      <c r="U145" s="474"/>
      <c r="V145" s="475"/>
      <c r="W145" s="476"/>
      <c r="X145" s="477"/>
      <c r="Y145" s="477"/>
      <c r="Z145" s="477"/>
      <c r="AA145" s="477"/>
      <c r="AB145" s="477"/>
      <c r="AC145" s="477"/>
      <c r="AD145" s="477"/>
      <c r="AE145" s="482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BC145" s="1"/>
      <c r="BD145" s="1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7"/>
      <c r="BQ145" s="227"/>
      <c r="BR145" s="227"/>
      <c r="BS145" s="227"/>
      <c r="BT145" s="227"/>
      <c r="BU145" s="227"/>
    </row>
    <row r="146" spans="16:73" ht="23.25">
      <c r="P146" s="1"/>
      <c r="Q146" s="94"/>
      <c r="R146" s="143" t="s">
        <v>127</v>
      </c>
      <c r="S146" s="474"/>
      <c r="T146" s="474"/>
      <c r="U146" s="474"/>
      <c r="V146" s="475"/>
      <c r="W146" s="476"/>
      <c r="X146" s="477"/>
      <c r="Y146" s="477"/>
      <c r="Z146" s="477"/>
      <c r="AA146" s="477"/>
      <c r="AB146" s="477"/>
      <c r="AC146" s="477"/>
      <c r="AD146" s="477"/>
      <c r="AE146" s="482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BC146" s="1"/>
      <c r="BD146" s="1"/>
      <c r="BE146" s="361"/>
      <c r="BF146" s="362" t="s">
        <v>285</v>
      </c>
      <c r="BG146" s="361"/>
      <c r="BH146" s="361"/>
      <c r="BI146" s="361"/>
      <c r="BJ146" s="361"/>
      <c r="BK146" s="361"/>
      <c r="BL146" s="361"/>
      <c r="BM146" s="226"/>
      <c r="BN146" s="226"/>
      <c r="BO146" s="226"/>
      <c r="BP146" s="227"/>
      <c r="BQ146" s="227"/>
      <c r="BR146" s="227"/>
      <c r="BS146" s="227"/>
      <c r="BT146" s="227"/>
      <c r="BU146" s="227"/>
    </row>
    <row r="147" spans="16:73" ht="23.25">
      <c r="P147" s="1"/>
      <c r="Q147" s="94"/>
      <c r="R147" s="143" t="s">
        <v>128</v>
      </c>
      <c r="S147" s="474"/>
      <c r="T147" s="474"/>
      <c r="U147" s="474"/>
      <c r="V147" s="475"/>
      <c r="W147" s="476"/>
      <c r="X147" s="477"/>
      <c r="Y147" s="477"/>
      <c r="Z147" s="477"/>
      <c r="AA147" s="477"/>
      <c r="AB147" s="477"/>
      <c r="AC147" s="477"/>
      <c r="AD147" s="477"/>
      <c r="AE147" s="482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BC147" s="1"/>
      <c r="BD147" s="1"/>
      <c r="BE147" s="361"/>
      <c r="BF147" s="361"/>
      <c r="BG147" s="361"/>
      <c r="BH147" s="361"/>
      <c r="BI147" s="361"/>
      <c r="BJ147" s="361"/>
      <c r="BK147" s="361"/>
      <c r="BL147" s="361"/>
      <c r="BM147" s="226"/>
      <c r="BN147" s="226"/>
      <c r="BO147" s="226"/>
      <c r="BP147" s="227"/>
      <c r="BQ147" s="227"/>
      <c r="BR147" s="227"/>
      <c r="BS147" s="227"/>
      <c r="BT147" s="227"/>
      <c r="BU147" s="227"/>
    </row>
    <row r="148" spans="16:73" ht="23.25">
      <c r="P148" s="1"/>
      <c r="Q148" s="94"/>
      <c r="R148" s="143" t="s">
        <v>129</v>
      </c>
      <c r="S148" s="474"/>
      <c r="T148" s="474"/>
      <c r="U148" s="474"/>
      <c r="V148" s="475"/>
      <c r="W148" s="476"/>
      <c r="X148" s="477"/>
      <c r="Y148" s="477"/>
      <c r="Z148" s="477"/>
      <c r="AA148" s="477"/>
      <c r="AB148" s="477"/>
      <c r="AC148" s="477"/>
      <c r="AD148" s="477"/>
      <c r="AE148" s="482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BC148" s="1"/>
      <c r="BD148" s="1"/>
      <c r="BE148" s="361"/>
      <c r="BF148" s="362" t="s">
        <v>286</v>
      </c>
      <c r="BG148" s="361"/>
      <c r="BH148" s="361"/>
      <c r="BI148" s="361"/>
      <c r="BJ148" s="361"/>
      <c r="BK148" s="361"/>
      <c r="BL148" s="361"/>
      <c r="BM148" s="226"/>
      <c r="BN148" s="226"/>
      <c r="BO148" s="226"/>
      <c r="BP148" s="227"/>
      <c r="BQ148" s="227"/>
      <c r="BR148" s="227"/>
      <c r="BS148" s="227"/>
      <c r="BT148" s="227"/>
      <c r="BU148" s="227"/>
    </row>
    <row r="149" spans="16:73" ht="23.25">
      <c r="P149" s="1"/>
      <c r="Q149" s="94"/>
      <c r="R149" s="143" t="s">
        <v>130</v>
      </c>
      <c r="S149" s="474"/>
      <c r="T149" s="474"/>
      <c r="U149" s="474"/>
      <c r="V149" s="475"/>
      <c r="W149" s="476"/>
      <c r="X149" s="477"/>
      <c r="Y149" s="477"/>
      <c r="Z149" s="477"/>
      <c r="AA149" s="477"/>
      <c r="AB149" s="477"/>
      <c r="AC149" s="477"/>
      <c r="AD149" s="477"/>
      <c r="AE149" s="482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BC149" s="1"/>
      <c r="BD149" s="1"/>
      <c r="BE149" s="361"/>
      <c r="BF149" s="361"/>
      <c r="BG149" s="361"/>
      <c r="BH149" s="361"/>
      <c r="BI149" s="361"/>
      <c r="BJ149" s="361"/>
      <c r="BK149" s="361"/>
      <c r="BL149" s="361"/>
      <c r="BM149" s="226"/>
      <c r="BN149" s="226"/>
      <c r="BO149" s="226"/>
      <c r="BP149" s="227"/>
      <c r="BQ149" s="227"/>
      <c r="BR149" s="227"/>
      <c r="BS149" s="227"/>
      <c r="BT149" s="227"/>
      <c r="BU149" s="227"/>
    </row>
    <row r="150" spans="16:73" ht="23.25">
      <c r="P150" s="1"/>
      <c r="Q150" s="94"/>
      <c r="R150" s="143" t="s">
        <v>131</v>
      </c>
      <c r="S150" s="474"/>
      <c r="T150" s="474"/>
      <c r="U150" s="474"/>
      <c r="V150" s="475"/>
      <c r="W150" s="476"/>
      <c r="X150" s="477"/>
      <c r="Y150" s="477"/>
      <c r="Z150" s="477"/>
      <c r="AA150" s="477"/>
      <c r="AB150" s="477"/>
      <c r="AC150" s="477"/>
      <c r="AD150" s="477"/>
      <c r="AE150" s="482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BC150" s="1"/>
      <c r="BD150" s="1"/>
      <c r="BE150" s="361"/>
      <c r="BF150" s="362" t="s">
        <v>288</v>
      </c>
      <c r="BG150" s="361"/>
      <c r="BH150" s="361"/>
      <c r="BI150" s="361"/>
      <c r="BJ150" s="361"/>
      <c r="BK150" s="361"/>
      <c r="BL150" s="361"/>
      <c r="BM150" s="226"/>
      <c r="BN150" s="226"/>
      <c r="BO150" s="226"/>
      <c r="BP150" s="227"/>
      <c r="BQ150" s="227"/>
      <c r="BR150" s="227"/>
      <c r="BS150" s="227"/>
      <c r="BT150" s="227"/>
      <c r="BU150" s="227"/>
    </row>
    <row r="151" spans="16:73" ht="23.25">
      <c r="P151" s="1"/>
      <c r="Q151" s="94"/>
      <c r="R151" s="143" t="s">
        <v>132</v>
      </c>
      <c r="S151" s="474"/>
      <c r="T151" s="474"/>
      <c r="U151" s="474"/>
      <c r="V151" s="475"/>
      <c r="W151" s="476"/>
      <c r="X151" s="477"/>
      <c r="Y151" s="477"/>
      <c r="Z151" s="477"/>
      <c r="AA151" s="477"/>
      <c r="AB151" s="477"/>
      <c r="AC151" s="477"/>
      <c r="AD151" s="477"/>
      <c r="AE151" s="482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BC151" s="1"/>
      <c r="BD151" s="1"/>
      <c r="BE151" s="361"/>
      <c r="BF151" s="361"/>
      <c r="BG151" s="361"/>
      <c r="BH151" s="361"/>
      <c r="BI151" s="361"/>
      <c r="BJ151" s="361"/>
      <c r="BK151" s="361"/>
      <c r="BL151" s="361"/>
      <c r="BM151" s="226"/>
      <c r="BN151" s="226"/>
      <c r="BO151" s="226"/>
      <c r="BP151" s="227"/>
      <c r="BQ151" s="227"/>
      <c r="BR151" s="227"/>
      <c r="BS151" s="227"/>
      <c r="BT151" s="227"/>
      <c r="BU151" s="227"/>
    </row>
    <row r="152" spans="16:73" ht="23.25">
      <c r="P152" s="1"/>
      <c r="Q152" s="94"/>
      <c r="R152" s="143" t="s">
        <v>133</v>
      </c>
      <c r="S152" s="474"/>
      <c r="T152" s="474"/>
      <c r="U152" s="474"/>
      <c r="V152" s="475"/>
      <c r="W152" s="476"/>
      <c r="X152" s="477"/>
      <c r="Y152" s="477"/>
      <c r="Z152" s="477"/>
      <c r="AA152" s="477"/>
      <c r="AB152" s="477"/>
      <c r="AC152" s="477"/>
      <c r="AD152" s="477"/>
      <c r="AE152" s="482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BC152" s="1"/>
      <c r="BD152" s="1"/>
      <c r="BE152" s="361"/>
      <c r="BF152" s="362" t="s">
        <v>289</v>
      </c>
      <c r="BG152" s="361"/>
      <c r="BH152" s="361"/>
      <c r="BI152" s="361"/>
      <c r="BJ152" s="361"/>
      <c r="BK152" s="361"/>
      <c r="BL152" s="361"/>
      <c r="BM152" s="226"/>
      <c r="BN152" s="226"/>
      <c r="BO152" s="226"/>
      <c r="BP152" s="227"/>
      <c r="BQ152" s="227"/>
      <c r="BR152" s="227"/>
      <c r="BS152" s="227"/>
      <c r="BT152" s="227"/>
      <c r="BU152" s="227"/>
    </row>
    <row r="153" spans="16:73" ht="28.5" customHeight="1" thickBot="1">
      <c r="P153" s="1"/>
      <c r="Q153" s="94"/>
      <c r="R153" s="144" t="s">
        <v>134</v>
      </c>
      <c r="S153" s="484"/>
      <c r="T153" s="484"/>
      <c r="U153" s="484"/>
      <c r="V153" s="485"/>
      <c r="W153" s="486"/>
      <c r="X153" s="487"/>
      <c r="Y153" s="487"/>
      <c r="Z153" s="487"/>
      <c r="AA153" s="487"/>
      <c r="AB153" s="487"/>
      <c r="AC153" s="487"/>
      <c r="AD153" s="487"/>
      <c r="AE153" s="48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BC153" s="1"/>
      <c r="BD153" s="1"/>
      <c r="BE153" s="361"/>
      <c r="BF153" s="361"/>
      <c r="BG153" s="361"/>
      <c r="BH153" s="361"/>
      <c r="BI153" s="361"/>
      <c r="BJ153" s="361"/>
      <c r="BK153" s="361"/>
      <c r="BL153" s="361"/>
      <c r="BM153" s="226"/>
      <c r="BN153" s="226"/>
      <c r="BO153" s="226"/>
      <c r="BP153" s="227"/>
      <c r="BQ153" s="227"/>
      <c r="BR153" s="227"/>
      <c r="BS153" s="227"/>
      <c r="BT153" s="227"/>
      <c r="BU153" s="227"/>
    </row>
    <row r="154" spans="16:73" ht="24" thickBot="1">
      <c r="P154" s="1"/>
      <c r="Q154" s="94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BC154" s="1"/>
      <c r="BD154" s="1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  <c r="BP154" s="227"/>
      <c r="BQ154" s="227"/>
      <c r="BR154" s="227"/>
      <c r="BS154" s="227"/>
      <c r="BT154" s="227"/>
      <c r="BU154" s="227"/>
    </row>
    <row r="155" spans="16:73" ht="20.25" customHeight="1">
      <c r="P155" s="1"/>
      <c r="Q155" s="94"/>
      <c r="R155" s="458" t="str">
        <f>Y63</f>
        <v>?  ESTOUFFADE DE BŒUF AUX LÉGUMES ( formule ALLÉGÉE )</v>
      </c>
      <c r="S155" s="459"/>
      <c r="T155" s="459"/>
      <c r="U155" s="459"/>
      <c r="V155" s="459"/>
      <c r="W155" s="459"/>
      <c r="X155" s="459"/>
      <c r="Y155" s="459"/>
      <c r="Z155" s="459"/>
      <c r="AA155" s="459"/>
      <c r="AB155" s="459"/>
      <c r="AC155" s="464" t="s">
        <v>2</v>
      </c>
      <c r="AD155" s="464"/>
      <c r="AE155" s="444" t="str">
        <f>R155</f>
        <v>?  ESTOUFFADE DE BŒUF AUX LÉGUMES ( formule ALLÉGÉE )</v>
      </c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BC155" s="1"/>
      <c r="BD155" s="1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7"/>
      <c r="BQ155" s="227"/>
      <c r="BR155" s="227"/>
      <c r="BS155" s="227"/>
      <c r="BT155" s="227"/>
      <c r="BU155" s="227"/>
    </row>
    <row r="156" spans="16:73" ht="20.25" customHeight="1">
      <c r="P156" s="1"/>
      <c r="Q156" s="94"/>
      <c r="R156" s="460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47" t="str">
        <f>X63</f>
        <v>N° 3</v>
      </c>
      <c r="AD156" s="447"/>
      <c r="AE156" s="445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BC156" s="1"/>
      <c r="BD156" s="1"/>
      <c r="BE156" s="215"/>
      <c r="BF156" s="215"/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6"/>
      <c r="BQ156" s="216"/>
      <c r="BR156" s="216"/>
      <c r="BS156" s="216"/>
      <c r="BT156" s="216"/>
      <c r="BU156" s="216"/>
    </row>
    <row r="157" spans="16:73" ht="20.25" customHeight="1">
      <c r="P157" s="1"/>
      <c r="Q157" s="94"/>
      <c r="R157" s="462"/>
      <c r="S157" s="463"/>
      <c r="T157" s="463"/>
      <c r="U157" s="463"/>
      <c r="V157" s="463"/>
      <c r="W157" s="463"/>
      <c r="X157" s="463"/>
      <c r="Y157" s="463"/>
      <c r="Z157" s="463"/>
      <c r="AA157" s="463"/>
      <c r="AB157" s="463"/>
      <c r="AC157" s="448"/>
      <c r="AD157" s="448"/>
      <c r="AE157" s="445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BC157" s="1"/>
      <c r="BD157" s="1"/>
      <c r="BE157" s="215"/>
      <c r="BF157" s="215"/>
      <c r="BG157" s="215"/>
      <c r="BH157" s="215"/>
      <c r="BI157" s="215"/>
      <c r="BJ157" s="215"/>
      <c r="BK157" s="215"/>
      <c r="BL157" s="215"/>
      <c r="BM157" s="215"/>
      <c r="BN157" s="215"/>
      <c r="BO157" s="215"/>
      <c r="BP157" s="216"/>
      <c r="BQ157" s="216"/>
      <c r="BR157" s="216"/>
      <c r="BS157" s="216"/>
      <c r="BT157" s="216"/>
      <c r="BU157" s="216"/>
    </row>
    <row r="158" spans="16:73" ht="30" customHeight="1">
      <c r="P158" s="1"/>
      <c r="Q158" s="94"/>
      <c r="R158" s="453" t="s">
        <v>84</v>
      </c>
      <c r="S158" s="454"/>
      <c r="T158" s="454"/>
      <c r="U158" s="454"/>
      <c r="V158" s="454"/>
      <c r="W158" s="454"/>
      <c r="X158" s="454"/>
      <c r="Y158" s="454"/>
      <c r="Z158" s="454"/>
      <c r="AA158" s="454"/>
      <c r="AB158" s="454"/>
      <c r="AC158" s="454"/>
      <c r="AD158" s="455"/>
      <c r="AE158" s="445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BC158" s="1"/>
      <c r="BD158" s="1"/>
      <c r="BE158" s="215"/>
      <c r="BF158" s="215"/>
      <c r="BG158" s="215"/>
      <c r="BH158" s="215"/>
      <c r="BI158" s="215"/>
      <c r="BJ158" s="215"/>
      <c r="BK158" s="215"/>
      <c r="BL158" s="215"/>
      <c r="BM158" s="215"/>
      <c r="BN158" s="215"/>
      <c r="BO158" s="215"/>
      <c r="BP158" s="216"/>
      <c r="BQ158" s="216"/>
      <c r="BR158" s="216"/>
      <c r="BS158" s="216"/>
      <c r="BT158" s="216"/>
      <c r="BU158" s="216"/>
    </row>
    <row r="159" spans="16:73" ht="41.25" customHeight="1">
      <c r="P159" s="1"/>
      <c r="Q159" s="94"/>
      <c r="R159" s="127">
        <v>1</v>
      </c>
      <c r="S159" s="450" t="s">
        <v>147</v>
      </c>
      <c r="T159" s="450"/>
      <c r="U159" s="450"/>
      <c r="V159" s="451"/>
      <c r="W159" s="128">
        <v>16</v>
      </c>
      <c r="X159" s="450" t="s">
        <v>148</v>
      </c>
      <c r="Y159" s="450"/>
      <c r="Z159" s="450"/>
      <c r="AA159" s="450"/>
      <c r="AB159" s="450"/>
      <c r="AC159" s="450"/>
      <c r="AD159" s="450"/>
      <c r="AE159" s="445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BC159" s="1"/>
      <c r="BD159" s="1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6"/>
      <c r="BQ159" s="216"/>
      <c r="BR159" s="216"/>
      <c r="BS159" s="216"/>
      <c r="BT159" s="216"/>
      <c r="BU159" s="216"/>
    </row>
    <row r="160" spans="16:56" ht="36.75" customHeight="1">
      <c r="P160" s="1"/>
      <c r="Q160" s="94"/>
      <c r="R160" s="129">
        <v>2</v>
      </c>
      <c r="S160" s="450" t="s">
        <v>149</v>
      </c>
      <c r="T160" s="450"/>
      <c r="U160" s="450"/>
      <c r="V160" s="451"/>
      <c r="W160" s="128">
        <v>17</v>
      </c>
      <c r="X160" s="450" t="s">
        <v>150</v>
      </c>
      <c r="Y160" s="450"/>
      <c r="Z160" s="450"/>
      <c r="AA160" s="450"/>
      <c r="AB160" s="450"/>
      <c r="AC160" s="450"/>
      <c r="AD160" s="450"/>
      <c r="AE160" s="445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BC160" s="1"/>
      <c r="BD160" s="1"/>
    </row>
    <row r="161" spans="16:56" ht="38.25" customHeight="1">
      <c r="P161" s="1"/>
      <c r="Q161" s="94"/>
      <c r="R161" s="129">
        <v>3</v>
      </c>
      <c r="S161" s="450" t="s">
        <v>151</v>
      </c>
      <c r="T161" s="450"/>
      <c r="U161" s="450"/>
      <c r="V161" s="451"/>
      <c r="W161" s="128">
        <v>18</v>
      </c>
      <c r="X161" s="450" t="s">
        <v>152</v>
      </c>
      <c r="Y161" s="450"/>
      <c r="Z161" s="450"/>
      <c r="AA161" s="450"/>
      <c r="AB161" s="450"/>
      <c r="AC161" s="450"/>
      <c r="AD161" s="450"/>
      <c r="AE161" s="445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BC161" s="1"/>
      <c r="BD161" s="1"/>
    </row>
    <row r="162" spans="16:56" ht="39" customHeight="1">
      <c r="P162" s="1"/>
      <c r="Q162" s="94"/>
      <c r="R162" s="129">
        <v>4</v>
      </c>
      <c r="S162" s="450" t="s">
        <v>153</v>
      </c>
      <c r="T162" s="450"/>
      <c r="U162" s="450"/>
      <c r="V162" s="451"/>
      <c r="W162" s="128">
        <v>19</v>
      </c>
      <c r="X162" s="450" t="s">
        <v>154</v>
      </c>
      <c r="Y162" s="450"/>
      <c r="Z162" s="450"/>
      <c r="AA162" s="450"/>
      <c r="AB162" s="450"/>
      <c r="AC162" s="450"/>
      <c r="AD162" s="450"/>
      <c r="AE162" s="445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BC162" s="1"/>
      <c r="BD162" s="1"/>
    </row>
    <row r="163" spans="16:56" ht="39" customHeight="1">
      <c r="P163" s="1"/>
      <c r="Q163" s="94"/>
      <c r="R163" s="129">
        <v>5</v>
      </c>
      <c r="S163" s="450" t="s">
        <v>155</v>
      </c>
      <c r="T163" s="450"/>
      <c r="U163" s="450"/>
      <c r="V163" s="451"/>
      <c r="W163" s="128"/>
      <c r="X163" s="450">
        <v>0</v>
      </c>
      <c r="Y163" s="450"/>
      <c r="Z163" s="450"/>
      <c r="AA163" s="450"/>
      <c r="AB163" s="450"/>
      <c r="AC163" s="450"/>
      <c r="AD163" s="450"/>
      <c r="AE163" s="445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BC163" s="1"/>
      <c r="BD163" s="1"/>
    </row>
    <row r="164" spans="16:56" ht="39" customHeight="1">
      <c r="P164" s="1"/>
      <c r="Q164" s="94"/>
      <c r="R164" s="129">
        <v>6</v>
      </c>
      <c r="S164" s="450" t="s">
        <v>156</v>
      </c>
      <c r="T164" s="450"/>
      <c r="U164" s="450"/>
      <c r="V164" s="451"/>
      <c r="W164" s="128"/>
      <c r="X164" s="452" t="s">
        <v>157</v>
      </c>
      <c r="Y164" s="452"/>
      <c r="Z164" s="452"/>
      <c r="AA164" s="452"/>
      <c r="AB164" s="452"/>
      <c r="AC164" s="452"/>
      <c r="AD164" s="488"/>
      <c r="AE164" s="445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BC164" s="1"/>
      <c r="BD164" s="1"/>
    </row>
    <row r="165" spans="16:56" ht="39" customHeight="1">
      <c r="P165" s="1"/>
      <c r="Q165" s="94"/>
      <c r="R165" s="129">
        <v>7</v>
      </c>
      <c r="S165" s="450" t="s">
        <v>158</v>
      </c>
      <c r="T165" s="450"/>
      <c r="U165" s="450"/>
      <c r="V165" s="451"/>
      <c r="W165" s="128">
        <v>20</v>
      </c>
      <c r="X165" s="450" t="s">
        <v>159</v>
      </c>
      <c r="Y165" s="450"/>
      <c r="Z165" s="450"/>
      <c r="AA165" s="450"/>
      <c r="AB165" s="450"/>
      <c r="AC165" s="450"/>
      <c r="AD165" s="450"/>
      <c r="AE165" s="445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BC165" s="1"/>
      <c r="BD165" s="1"/>
    </row>
    <row r="166" spans="16:56" ht="39" customHeight="1">
      <c r="P166" s="1"/>
      <c r="Q166" s="94"/>
      <c r="R166" s="129">
        <v>8</v>
      </c>
      <c r="S166" s="450" t="s">
        <v>160</v>
      </c>
      <c r="T166" s="450"/>
      <c r="U166" s="450"/>
      <c r="V166" s="451"/>
      <c r="W166" s="128">
        <v>21</v>
      </c>
      <c r="X166" s="450" t="s">
        <v>161</v>
      </c>
      <c r="Y166" s="450"/>
      <c r="Z166" s="450"/>
      <c r="AA166" s="450"/>
      <c r="AB166" s="450"/>
      <c r="AC166" s="450"/>
      <c r="AD166" s="450"/>
      <c r="AE166" s="445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BC166" s="1"/>
      <c r="BD166" s="1"/>
    </row>
    <row r="167" spans="16:56" ht="39" customHeight="1">
      <c r="P167" s="1"/>
      <c r="Q167" s="94"/>
      <c r="R167" s="129">
        <v>9</v>
      </c>
      <c r="S167" s="450" t="s">
        <v>162</v>
      </c>
      <c r="T167" s="450"/>
      <c r="U167" s="450"/>
      <c r="V167" s="451"/>
      <c r="W167" s="128">
        <v>22</v>
      </c>
      <c r="X167" s="450" t="s">
        <v>163</v>
      </c>
      <c r="Y167" s="450"/>
      <c r="Z167" s="450"/>
      <c r="AA167" s="450"/>
      <c r="AB167" s="450"/>
      <c r="AC167" s="450"/>
      <c r="AD167" s="450"/>
      <c r="AE167" s="445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BC167" s="1"/>
      <c r="BD167" s="1"/>
    </row>
    <row r="168" spans="16:56" ht="39" customHeight="1">
      <c r="P168" s="1"/>
      <c r="Q168" s="94"/>
      <c r="R168" s="129">
        <v>10</v>
      </c>
      <c r="S168" s="450" t="s">
        <v>164</v>
      </c>
      <c r="T168" s="450"/>
      <c r="U168" s="450"/>
      <c r="V168" s="451"/>
      <c r="W168" s="128"/>
      <c r="X168" s="450">
        <v>0</v>
      </c>
      <c r="Y168" s="450"/>
      <c r="Z168" s="450"/>
      <c r="AA168" s="450"/>
      <c r="AB168" s="450"/>
      <c r="AC168" s="450"/>
      <c r="AD168" s="450"/>
      <c r="AE168" s="445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BC168" s="1"/>
      <c r="BD168" s="1"/>
    </row>
    <row r="169" spans="16:56" ht="39" customHeight="1">
      <c r="P169" s="1"/>
      <c r="Q169" s="94"/>
      <c r="R169" s="129">
        <v>11</v>
      </c>
      <c r="S169" s="450" t="s">
        <v>165</v>
      </c>
      <c r="T169" s="450"/>
      <c r="U169" s="450"/>
      <c r="V169" s="451"/>
      <c r="W169" s="128"/>
      <c r="X169" s="452" t="s">
        <v>166</v>
      </c>
      <c r="Y169" s="452"/>
      <c r="Z169" s="452"/>
      <c r="AA169" s="452"/>
      <c r="AB169" s="452"/>
      <c r="AC169" s="452"/>
      <c r="AD169" s="488"/>
      <c r="AE169" s="445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BC169" s="1"/>
      <c r="BD169" s="1"/>
    </row>
    <row r="170" spans="16:56" ht="39" customHeight="1">
      <c r="P170" s="1"/>
      <c r="Q170" s="94"/>
      <c r="R170" s="129">
        <v>12</v>
      </c>
      <c r="S170" s="450" t="s">
        <v>167</v>
      </c>
      <c r="T170" s="450"/>
      <c r="U170" s="450"/>
      <c r="V170" s="451"/>
      <c r="W170" s="128">
        <v>23</v>
      </c>
      <c r="X170" s="450" t="s">
        <v>168</v>
      </c>
      <c r="Y170" s="450"/>
      <c r="Z170" s="450"/>
      <c r="AA170" s="450"/>
      <c r="AB170" s="450"/>
      <c r="AC170" s="450"/>
      <c r="AD170" s="450"/>
      <c r="AE170" s="445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BC170" s="1"/>
      <c r="BD170" s="1"/>
    </row>
    <row r="171" spans="16:56" ht="39" customHeight="1">
      <c r="P171" s="1"/>
      <c r="Q171" s="94"/>
      <c r="R171" s="129">
        <v>13</v>
      </c>
      <c r="S171" s="450" t="s">
        <v>169</v>
      </c>
      <c r="T171" s="450"/>
      <c r="U171" s="450"/>
      <c r="V171" s="451"/>
      <c r="W171" s="128"/>
      <c r="X171" s="452"/>
      <c r="Y171" s="452"/>
      <c r="Z171" s="452"/>
      <c r="AA171" s="452"/>
      <c r="AB171" s="452"/>
      <c r="AC171" s="452"/>
      <c r="AD171" s="452"/>
      <c r="AE171" s="445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BC171" s="1"/>
      <c r="BD171" s="1"/>
    </row>
    <row r="172" spans="16:56" ht="39" customHeight="1">
      <c r="P172" s="1"/>
      <c r="Q172" s="94"/>
      <c r="R172" s="129">
        <v>14</v>
      </c>
      <c r="S172" s="450" t="s">
        <v>170</v>
      </c>
      <c r="T172" s="450"/>
      <c r="U172" s="450"/>
      <c r="V172" s="451"/>
      <c r="W172" s="128"/>
      <c r="X172" s="465"/>
      <c r="Y172" s="465"/>
      <c r="Z172" s="465"/>
      <c r="AA172" s="465"/>
      <c r="AB172" s="465"/>
      <c r="AC172" s="465"/>
      <c r="AD172" s="465"/>
      <c r="AE172" s="445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BC172" s="1"/>
      <c r="BD172" s="1"/>
    </row>
    <row r="173" spans="16:56" ht="39" customHeight="1">
      <c r="P173" s="1"/>
      <c r="Q173" s="94"/>
      <c r="R173" s="129">
        <v>15</v>
      </c>
      <c r="S173" s="450" t="s">
        <v>171</v>
      </c>
      <c r="T173" s="450"/>
      <c r="U173" s="450"/>
      <c r="V173" s="451"/>
      <c r="W173" s="128"/>
      <c r="X173" s="465"/>
      <c r="Y173" s="465"/>
      <c r="Z173" s="465"/>
      <c r="AA173" s="465"/>
      <c r="AB173" s="465"/>
      <c r="AC173" s="465"/>
      <c r="AD173" s="465"/>
      <c r="AE173" s="445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BC173" s="1"/>
      <c r="BD173" s="1"/>
    </row>
    <row r="174" spans="16:56" ht="39" customHeight="1">
      <c r="P174" s="1"/>
      <c r="Q174" s="94"/>
      <c r="R174" s="129"/>
      <c r="S174" s="130"/>
      <c r="T174" s="130"/>
      <c r="U174" s="130"/>
      <c r="V174" s="130"/>
      <c r="W174" s="128"/>
      <c r="X174" s="465">
        <v>0</v>
      </c>
      <c r="Y174" s="465"/>
      <c r="Z174" s="465"/>
      <c r="AA174" s="465"/>
      <c r="AB174" s="465"/>
      <c r="AC174" s="465"/>
      <c r="AD174" s="465"/>
      <c r="AE174" s="445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BC174" s="1"/>
      <c r="BD174" s="1"/>
    </row>
    <row r="175" spans="16:56" ht="24.75" customHeight="1">
      <c r="P175" s="1"/>
      <c r="Q175" s="94"/>
      <c r="R175" s="470" t="s">
        <v>118</v>
      </c>
      <c r="S175" s="471"/>
      <c r="T175" s="471"/>
      <c r="U175" s="471"/>
      <c r="V175" s="472"/>
      <c r="W175" s="473" t="s">
        <v>119</v>
      </c>
      <c r="X175" s="471"/>
      <c r="Y175" s="471"/>
      <c r="Z175" s="471"/>
      <c r="AA175" s="471"/>
      <c r="AB175" s="471"/>
      <c r="AC175" s="471"/>
      <c r="AD175" s="471"/>
      <c r="AE175" s="445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BC175" s="1"/>
      <c r="BD175" s="1"/>
    </row>
    <row r="176" spans="16:56" ht="19.5" customHeight="1">
      <c r="P176" s="1"/>
      <c r="Q176" s="94"/>
      <c r="R176" s="131">
        <v>1</v>
      </c>
      <c r="S176" s="467" t="s">
        <v>172</v>
      </c>
      <c r="T176" s="467"/>
      <c r="U176" s="467"/>
      <c r="V176" s="468"/>
      <c r="W176" s="132">
        <v>1</v>
      </c>
      <c r="X176" s="469"/>
      <c r="Y176" s="469"/>
      <c r="Z176" s="469"/>
      <c r="AA176" s="469"/>
      <c r="AB176" s="469"/>
      <c r="AC176" s="469"/>
      <c r="AD176" s="469"/>
      <c r="AE176" s="445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BC176" s="1"/>
      <c r="BD176" s="1"/>
    </row>
    <row r="177" spans="16:56" ht="19.5" customHeight="1">
      <c r="P177" s="1"/>
      <c r="Q177" s="94"/>
      <c r="R177" s="131">
        <v>2</v>
      </c>
      <c r="S177" s="467" t="s">
        <v>56</v>
      </c>
      <c r="T177" s="467"/>
      <c r="U177" s="467"/>
      <c r="V177" s="468"/>
      <c r="W177" s="132">
        <v>2</v>
      </c>
      <c r="X177" s="469"/>
      <c r="Y177" s="469"/>
      <c r="Z177" s="469"/>
      <c r="AA177" s="469"/>
      <c r="AB177" s="469"/>
      <c r="AC177" s="469"/>
      <c r="AD177" s="469"/>
      <c r="AE177" s="445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BC177" s="1"/>
      <c r="BD177" s="1"/>
    </row>
    <row r="178" spans="16:56" ht="19.5" customHeight="1">
      <c r="P178" s="1"/>
      <c r="Q178" s="94"/>
      <c r="R178" s="133">
        <v>3</v>
      </c>
      <c r="S178" s="467" t="s">
        <v>57</v>
      </c>
      <c r="T178" s="467"/>
      <c r="U178" s="467"/>
      <c r="V178" s="468"/>
      <c r="W178" s="132">
        <v>3</v>
      </c>
      <c r="X178" s="469"/>
      <c r="Y178" s="469"/>
      <c r="Z178" s="469"/>
      <c r="AA178" s="469"/>
      <c r="AB178" s="469"/>
      <c r="AC178" s="469"/>
      <c r="AD178" s="469"/>
      <c r="AE178" s="445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BC178" s="1"/>
      <c r="BD178" s="1"/>
    </row>
    <row r="179" spans="16:56" ht="19.5" customHeight="1">
      <c r="P179" s="1"/>
      <c r="Q179" s="94"/>
      <c r="R179" s="131">
        <v>4</v>
      </c>
      <c r="S179" s="467" t="s">
        <v>58</v>
      </c>
      <c r="T179" s="467"/>
      <c r="U179" s="467"/>
      <c r="V179" s="468"/>
      <c r="W179" s="132">
        <v>4</v>
      </c>
      <c r="X179" s="469"/>
      <c r="Y179" s="469"/>
      <c r="Z179" s="469"/>
      <c r="AA179" s="469"/>
      <c r="AB179" s="469"/>
      <c r="AC179" s="469"/>
      <c r="AD179" s="469"/>
      <c r="AE179" s="445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BC179" s="1"/>
      <c r="BD179" s="1"/>
    </row>
    <row r="180" spans="16:56" ht="19.5" customHeight="1">
      <c r="P180" s="1"/>
      <c r="Q180" s="94"/>
      <c r="R180" s="131">
        <v>5</v>
      </c>
      <c r="S180" s="467" t="s">
        <v>59</v>
      </c>
      <c r="T180" s="467"/>
      <c r="U180" s="467"/>
      <c r="V180" s="468"/>
      <c r="W180" s="132">
        <v>5</v>
      </c>
      <c r="X180" s="469"/>
      <c r="Y180" s="469"/>
      <c r="Z180" s="469"/>
      <c r="AA180" s="469"/>
      <c r="AB180" s="469"/>
      <c r="AC180" s="469"/>
      <c r="AD180" s="469"/>
      <c r="AE180" s="445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BC180" s="1"/>
      <c r="BD180" s="1"/>
    </row>
    <row r="181" spans="16:56" ht="19.5" customHeight="1">
      <c r="P181" s="1"/>
      <c r="Q181" s="94"/>
      <c r="R181" s="131">
        <v>6</v>
      </c>
      <c r="S181" s="467" t="s">
        <v>60</v>
      </c>
      <c r="T181" s="467"/>
      <c r="U181" s="467"/>
      <c r="V181" s="468"/>
      <c r="W181" s="132">
        <v>6</v>
      </c>
      <c r="X181" s="469"/>
      <c r="Y181" s="469"/>
      <c r="Z181" s="469"/>
      <c r="AA181" s="469"/>
      <c r="AB181" s="469"/>
      <c r="AC181" s="469"/>
      <c r="AD181" s="469"/>
      <c r="AE181" s="445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BC181" s="1"/>
      <c r="BD181" s="1"/>
    </row>
    <row r="182" spans="16:56" ht="19.5" customHeight="1" thickBot="1">
      <c r="P182" s="1"/>
      <c r="Q182" s="94"/>
      <c r="R182" s="134">
        <v>7</v>
      </c>
      <c r="S182" s="478"/>
      <c r="T182" s="478"/>
      <c r="U182" s="478"/>
      <c r="V182" s="479"/>
      <c r="W182" s="135">
        <v>7</v>
      </c>
      <c r="X182" s="480"/>
      <c r="Y182" s="480"/>
      <c r="Z182" s="480"/>
      <c r="AA182" s="480"/>
      <c r="AB182" s="480"/>
      <c r="AC182" s="480"/>
      <c r="AD182" s="480"/>
      <c r="AE182" s="445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BC182" s="1"/>
      <c r="BD182" s="1"/>
    </row>
    <row r="183" spans="16:56" ht="15.75" thickBot="1">
      <c r="P183" s="1"/>
      <c r="Q183" s="94"/>
      <c r="R183" s="136">
        <f>Q187*O187</f>
        <v>0</v>
      </c>
      <c r="S183" s="136">
        <f>R183*Q187</f>
        <v>0</v>
      </c>
      <c r="T183" s="136">
        <f>S183*R183</f>
        <v>0</v>
      </c>
      <c r="U183" s="136">
        <f>T183*S183</f>
        <v>0</v>
      </c>
      <c r="V183" s="136">
        <f>U183*T183</f>
        <v>0</v>
      </c>
      <c r="W183" s="136">
        <f>T183*S183</f>
        <v>0</v>
      </c>
      <c r="X183" s="136">
        <f aca="true" t="shared" si="52" ref="X183:AC183">W183*V183</f>
        <v>0</v>
      </c>
      <c r="Y183" s="136">
        <f t="shared" si="52"/>
        <v>0</v>
      </c>
      <c r="Z183" s="136">
        <f t="shared" si="52"/>
        <v>0</v>
      </c>
      <c r="AA183" s="136">
        <f t="shared" si="52"/>
        <v>0</v>
      </c>
      <c r="AB183" s="136">
        <f t="shared" si="52"/>
        <v>0</v>
      </c>
      <c r="AC183" s="136">
        <f t="shared" si="52"/>
        <v>0</v>
      </c>
      <c r="AD183" s="136">
        <f>W183*T183</f>
        <v>0</v>
      </c>
      <c r="AE183" s="445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BC183" s="1"/>
      <c r="BD183" s="1"/>
    </row>
    <row r="184" spans="16:56" ht="18" customHeight="1">
      <c r="P184" s="1"/>
      <c r="Q184" s="94"/>
      <c r="R184" s="137" t="s">
        <v>123</v>
      </c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445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BC184" s="1"/>
      <c r="BD184" s="1"/>
    </row>
    <row r="185" spans="16:56" ht="18" customHeight="1">
      <c r="P185" s="1"/>
      <c r="Q185" s="94"/>
      <c r="R185" s="139" t="s">
        <v>124</v>
      </c>
      <c r="S185" s="140"/>
      <c r="T185" s="140"/>
      <c r="U185" s="140"/>
      <c r="V185" s="140"/>
      <c r="W185" s="141" t="s">
        <v>125</v>
      </c>
      <c r="X185" s="140"/>
      <c r="Y185" s="140"/>
      <c r="Z185" s="140"/>
      <c r="AA185" s="140"/>
      <c r="AB185" s="140"/>
      <c r="AC185" s="140"/>
      <c r="AD185" s="140"/>
      <c r="AE185" s="445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BC185" s="1"/>
      <c r="BD185" s="1"/>
    </row>
    <row r="186" spans="16:56" ht="18">
      <c r="P186" s="1"/>
      <c r="Q186" s="94"/>
      <c r="R186" s="142">
        <v>0</v>
      </c>
      <c r="S186" s="474"/>
      <c r="T186" s="474"/>
      <c r="U186" s="474"/>
      <c r="V186" s="475"/>
      <c r="W186" s="476">
        <v>0</v>
      </c>
      <c r="X186" s="477"/>
      <c r="Y186" s="477"/>
      <c r="Z186" s="477"/>
      <c r="AA186" s="477"/>
      <c r="AB186" s="477"/>
      <c r="AC186" s="477"/>
      <c r="AD186" s="477"/>
      <c r="AE186" s="445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BC186" s="1"/>
      <c r="BD186" s="1"/>
    </row>
    <row r="187" spans="16:56" ht="18">
      <c r="P187" s="1"/>
      <c r="Q187" s="94"/>
      <c r="R187" s="143" t="s">
        <v>16</v>
      </c>
      <c r="S187" s="474"/>
      <c r="T187" s="474"/>
      <c r="U187" s="474"/>
      <c r="V187" s="475"/>
      <c r="W187" s="476"/>
      <c r="X187" s="477"/>
      <c r="Y187" s="477"/>
      <c r="Z187" s="477"/>
      <c r="AA187" s="477"/>
      <c r="AB187" s="477"/>
      <c r="AC187" s="477"/>
      <c r="AD187" s="477"/>
      <c r="AE187" s="445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BC187" s="1"/>
      <c r="BD187" s="1"/>
    </row>
    <row r="188" spans="16:56" ht="18">
      <c r="P188" s="1"/>
      <c r="Q188" s="94"/>
      <c r="R188" s="143" t="s">
        <v>17</v>
      </c>
      <c r="S188" s="474"/>
      <c r="T188" s="474"/>
      <c r="U188" s="474"/>
      <c r="V188" s="475"/>
      <c r="W188" s="476"/>
      <c r="X188" s="477"/>
      <c r="Y188" s="477"/>
      <c r="Z188" s="477"/>
      <c r="AA188" s="477"/>
      <c r="AB188" s="477"/>
      <c r="AC188" s="477"/>
      <c r="AD188" s="477"/>
      <c r="AE188" s="445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BC188" s="1"/>
      <c r="BD188" s="1"/>
    </row>
    <row r="189" spans="16:56" ht="18">
      <c r="P189" s="1"/>
      <c r="Q189" s="94"/>
      <c r="R189" s="143" t="s">
        <v>126</v>
      </c>
      <c r="S189" s="474"/>
      <c r="T189" s="474"/>
      <c r="U189" s="474"/>
      <c r="V189" s="475"/>
      <c r="W189" s="476"/>
      <c r="X189" s="477"/>
      <c r="Y189" s="477"/>
      <c r="Z189" s="477"/>
      <c r="AA189" s="477"/>
      <c r="AB189" s="477"/>
      <c r="AC189" s="477"/>
      <c r="AD189" s="477"/>
      <c r="AE189" s="445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BC189" s="1"/>
      <c r="BD189" s="1"/>
    </row>
    <row r="190" spans="16:56" ht="18">
      <c r="P190" s="1"/>
      <c r="Q190" s="94"/>
      <c r="R190" s="143" t="s">
        <v>127</v>
      </c>
      <c r="S190" s="474"/>
      <c r="T190" s="474"/>
      <c r="U190" s="474"/>
      <c r="V190" s="475"/>
      <c r="W190" s="476"/>
      <c r="X190" s="477"/>
      <c r="Y190" s="477"/>
      <c r="Z190" s="477"/>
      <c r="AA190" s="477"/>
      <c r="AB190" s="477"/>
      <c r="AC190" s="477"/>
      <c r="AD190" s="477"/>
      <c r="AE190" s="445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BC190" s="1"/>
      <c r="BD190" s="1"/>
    </row>
    <row r="191" spans="16:56" ht="18">
      <c r="P191" s="1"/>
      <c r="Q191" s="94"/>
      <c r="R191" s="143" t="s">
        <v>128</v>
      </c>
      <c r="S191" s="474"/>
      <c r="T191" s="474"/>
      <c r="U191" s="474"/>
      <c r="V191" s="475"/>
      <c r="W191" s="476"/>
      <c r="X191" s="477"/>
      <c r="Y191" s="477"/>
      <c r="Z191" s="477"/>
      <c r="AA191" s="477"/>
      <c r="AB191" s="477"/>
      <c r="AC191" s="477"/>
      <c r="AD191" s="477"/>
      <c r="AE191" s="445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BC191" s="1"/>
      <c r="BD191" s="1"/>
    </row>
    <row r="192" spans="16:56" ht="18">
      <c r="P192" s="1"/>
      <c r="Q192" s="94"/>
      <c r="R192" s="143" t="s">
        <v>129</v>
      </c>
      <c r="S192" s="474"/>
      <c r="T192" s="474"/>
      <c r="U192" s="474"/>
      <c r="V192" s="475"/>
      <c r="W192" s="476"/>
      <c r="X192" s="477"/>
      <c r="Y192" s="477"/>
      <c r="Z192" s="477"/>
      <c r="AA192" s="477"/>
      <c r="AB192" s="477"/>
      <c r="AC192" s="477"/>
      <c r="AD192" s="477"/>
      <c r="AE192" s="445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BC192" s="1"/>
      <c r="BD192" s="1"/>
    </row>
    <row r="193" spans="16:56" ht="18">
      <c r="P193" s="1"/>
      <c r="Q193" s="94"/>
      <c r="R193" s="143" t="s">
        <v>130</v>
      </c>
      <c r="S193" s="474"/>
      <c r="T193" s="474"/>
      <c r="U193" s="474"/>
      <c r="V193" s="475"/>
      <c r="W193" s="476"/>
      <c r="X193" s="477"/>
      <c r="Y193" s="477"/>
      <c r="Z193" s="477"/>
      <c r="AA193" s="477"/>
      <c r="AB193" s="477"/>
      <c r="AC193" s="477"/>
      <c r="AD193" s="477"/>
      <c r="AE193" s="445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BC193" s="1"/>
      <c r="BD193" s="1"/>
    </row>
    <row r="194" spans="16:56" ht="18">
      <c r="P194" s="1"/>
      <c r="Q194" s="94"/>
      <c r="R194" s="143" t="s">
        <v>131</v>
      </c>
      <c r="S194" s="474"/>
      <c r="T194" s="474"/>
      <c r="U194" s="474"/>
      <c r="V194" s="475"/>
      <c r="W194" s="476"/>
      <c r="X194" s="477"/>
      <c r="Y194" s="477"/>
      <c r="Z194" s="477"/>
      <c r="AA194" s="477"/>
      <c r="AB194" s="477"/>
      <c r="AC194" s="477"/>
      <c r="AD194" s="477"/>
      <c r="AE194" s="445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BC194" s="1"/>
      <c r="BD194" s="1"/>
    </row>
    <row r="195" spans="16:56" ht="18">
      <c r="P195" s="1"/>
      <c r="Q195" s="94"/>
      <c r="R195" s="143" t="s">
        <v>132</v>
      </c>
      <c r="S195" s="474"/>
      <c r="T195" s="474"/>
      <c r="U195" s="474"/>
      <c r="V195" s="475"/>
      <c r="W195" s="476"/>
      <c r="X195" s="477"/>
      <c r="Y195" s="477"/>
      <c r="Z195" s="477"/>
      <c r="AA195" s="477"/>
      <c r="AB195" s="477"/>
      <c r="AC195" s="477"/>
      <c r="AD195" s="477"/>
      <c r="AE195" s="445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BC195" s="1"/>
      <c r="BD195" s="1"/>
    </row>
    <row r="196" spans="16:56" ht="18">
      <c r="P196" s="1"/>
      <c r="Q196" s="94"/>
      <c r="R196" s="143" t="s">
        <v>133</v>
      </c>
      <c r="S196" s="474"/>
      <c r="T196" s="474"/>
      <c r="U196" s="474"/>
      <c r="V196" s="475"/>
      <c r="W196" s="476"/>
      <c r="X196" s="477"/>
      <c r="Y196" s="477"/>
      <c r="Z196" s="477"/>
      <c r="AA196" s="477"/>
      <c r="AB196" s="477"/>
      <c r="AC196" s="477"/>
      <c r="AD196" s="477"/>
      <c r="AE196" s="445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BC196" s="1"/>
      <c r="BD196" s="1"/>
    </row>
    <row r="197" spans="16:56" ht="28.5" customHeight="1" thickBot="1">
      <c r="P197" s="1"/>
      <c r="Q197" s="94"/>
      <c r="R197" s="144" t="s">
        <v>134</v>
      </c>
      <c r="S197" s="484"/>
      <c r="T197" s="484"/>
      <c r="U197" s="484"/>
      <c r="V197" s="485"/>
      <c r="W197" s="486"/>
      <c r="X197" s="487"/>
      <c r="Y197" s="487"/>
      <c r="Z197" s="487"/>
      <c r="AA197" s="487"/>
      <c r="AB197" s="487"/>
      <c r="AC197" s="487"/>
      <c r="AD197" s="487"/>
      <c r="AE197" s="446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BC197" s="1"/>
      <c r="BD197" s="1"/>
    </row>
    <row r="198" spans="16:56" ht="15.75" thickBot="1">
      <c r="P198" s="1"/>
      <c r="Q198" s="94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BC198" s="1"/>
      <c r="BD198" s="1"/>
    </row>
    <row r="199" spans="16:56" ht="20.25" customHeight="1">
      <c r="P199" s="1"/>
      <c r="Q199" s="94"/>
      <c r="R199" s="458" t="str">
        <f>Y65</f>
        <v> Recette collectivité économique  BŒUF SAUTÉ Ragoût de viande non rissolé</v>
      </c>
      <c r="S199" s="459"/>
      <c r="T199" s="459"/>
      <c r="U199" s="459"/>
      <c r="V199" s="459"/>
      <c r="W199" s="459"/>
      <c r="X199" s="459"/>
      <c r="Y199" s="459"/>
      <c r="Z199" s="459"/>
      <c r="AA199" s="459"/>
      <c r="AB199" s="459"/>
      <c r="AC199" s="464" t="s">
        <v>2</v>
      </c>
      <c r="AD199" s="464"/>
      <c r="AE199" s="444" t="str">
        <f>R199</f>
        <v> Recette collectivité économique  BŒUF SAUTÉ Ragoût de viande non rissolé</v>
      </c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BC199" s="1"/>
      <c r="BD199" s="1"/>
    </row>
    <row r="200" spans="16:56" ht="20.25" customHeight="1">
      <c r="P200" s="1"/>
      <c r="Q200" s="94"/>
      <c r="R200" s="460"/>
      <c r="S200" s="461"/>
      <c r="T200" s="461"/>
      <c r="U200" s="461"/>
      <c r="V200" s="461"/>
      <c r="W200" s="461"/>
      <c r="X200" s="461"/>
      <c r="Y200" s="461"/>
      <c r="Z200" s="461"/>
      <c r="AA200" s="461"/>
      <c r="AB200" s="461"/>
      <c r="AC200" s="447" t="str">
        <f>X65</f>
        <v>N° 4</v>
      </c>
      <c r="AD200" s="447"/>
      <c r="AE200" s="445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BC200" s="1"/>
      <c r="BD200" s="1"/>
    </row>
    <row r="201" spans="16:56" ht="20.25" customHeight="1">
      <c r="P201" s="1"/>
      <c r="Q201" s="94"/>
      <c r="R201" s="462"/>
      <c r="S201" s="463"/>
      <c r="T201" s="463"/>
      <c r="U201" s="463"/>
      <c r="V201" s="463"/>
      <c r="W201" s="463"/>
      <c r="X201" s="463"/>
      <c r="Y201" s="463"/>
      <c r="Z201" s="463"/>
      <c r="AA201" s="463"/>
      <c r="AB201" s="463"/>
      <c r="AC201" s="448"/>
      <c r="AD201" s="448"/>
      <c r="AE201" s="445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BC201" s="1"/>
      <c r="BD201" s="1"/>
    </row>
    <row r="202" spans="16:56" ht="30" customHeight="1">
      <c r="P202" s="1"/>
      <c r="Q202" s="94"/>
      <c r="R202" s="453" t="s">
        <v>84</v>
      </c>
      <c r="S202" s="454"/>
      <c r="T202" s="454"/>
      <c r="U202" s="454"/>
      <c r="V202" s="454"/>
      <c r="W202" s="454"/>
      <c r="X202" s="454"/>
      <c r="Y202" s="454"/>
      <c r="Z202" s="454"/>
      <c r="AA202" s="454"/>
      <c r="AB202" s="454"/>
      <c r="AC202" s="454"/>
      <c r="AD202" s="455"/>
      <c r="AE202" s="445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BC202" s="1"/>
      <c r="BD202" s="1"/>
    </row>
    <row r="203" spans="16:56" ht="41.25" customHeight="1">
      <c r="P203" s="1"/>
      <c r="Q203" s="94"/>
      <c r="R203" s="127"/>
      <c r="S203" s="456" t="s">
        <v>173</v>
      </c>
      <c r="T203" s="456"/>
      <c r="U203" s="456"/>
      <c r="V203" s="457"/>
      <c r="W203" s="128"/>
      <c r="X203" s="450"/>
      <c r="Y203" s="450"/>
      <c r="Z203" s="450"/>
      <c r="AA203" s="450"/>
      <c r="AB203" s="450"/>
      <c r="AC203" s="450"/>
      <c r="AD203" s="450"/>
      <c r="AE203" s="445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BC203" s="1"/>
      <c r="BD203" s="1"/>
    </row>
    <row r="204" spans="16:56" ht="36.75" customHeight="1">
      <c r="P204" s="1"/>
      <c r="Q204" s="94"/>
      <c r="R204" s="129">
        <v>1</v>
      </c>
      <c r="S204" s="450" t="s">
        <v>174</v>
      </c>
      <c r="T204" s="450"/>
      <c r="U204" s="450"/>
      <c r="V204" s="451"/>
      <c r="W204" s="128">
        <v>6</v>
      </c>
      <c r="X204" s="450" t="s">
        <v>175</v>
      </c>
      <c r="Y204" s="450"/>
      <c r="Z204" s="450"/>
      <c r="AA204" s="450"/>
      <c r="AB204" s="450"/>
      <c r="AC204" s="450"/>
      <c r="AD204" s="450"/>
      <c r="AE204" s="445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BC204" s="1"/>
      <c r="BD204" s="1"/>
    </row>
    <row r="205" spans="16:56" ht="38.25" customHeight="1">
      <c r="P205" s="1"/>
      <c r="Q205" s="94"/>
      <c r="R205" s="129">
        <v>2</v>
      </c>
      <c r="S205" s="450" t="s">
        <v>176</v>
      </c>
      <c r="T205" s="450"/>
      <c r="U205" s="450"/>
      <c r="V205" s="451"/>
      <c r="W205" s="128">
        <v>7</v>
      </c>
      <c r="X205" s="450" t="s">
        <v>177</v>
      </c>
      <c r="Y205" s="450"/>
      <c r="Z205" s="450"/>
      <c r="AA205" s="450"/>
      <c r="AB205" s="450"/>
      <c r="AC205" s="450"/>
      <c r="AD205" s="450"/>
      <c r="AE205" s="445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BC205" s="1"/>
      <c r="BD205" s="1"/>
    </row>
    <row r="206" spans="16:56" ht="39" customHeight="1">
      <c r="P206" s="1"/>
      <c r="Q206" s="94"/>
      <c r="R206" s="129">
        <v>3</v>
      </c>
      <c r="S206" s="450" t="s">
        <v>178</v>
      </c>
      <c r="T206" s="450"/>
      <c r="U206" s="450"/>
      <c r="V206" s="451"/>
      <c r="W206" s="128">
        <v>8</v>
      </c>
      <c r="X206" s="450" t="s">
        <v>179</v>
      </c>
      <c r="Y206" s="450"/>
      <c r="Z206" s="450"/>
      <c r="AA206" s="450"/>
      <c r="AB206" s="450"/>
      <c r="AC206" s="450"/>
      <c r="AD206" s="450"/>
      <c r="AE206" s="445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BC206" s="1"/>
      <c r="BD206" s="1"/>
    </row>
    <row r="207" spans="16:56" ht="39" customHeight="1">
      <c r="P207" s="1"/>
      <c r="Q207" s="94"/>
      <c r="R207" s="129">
        <v>4</v>
      </c>
      <c r="S207" s="450" t="s">
        <v>180</v>
      </c>
      <c r="T207" s="450"/>
      <c r="U207" s="450"/>
      <c r="V207" s="451"/>
      <c r="W207" s="128">
        <v>9</v>
      </c>
      <c r="X207" s="450" t="s">
        <v>181</v>
      </c>
      <c r="Y207" s="450"/>
      <c r="Z207" s="450"/>
      <c r="AA207" s="450"/>
      <c r="AB207" s="450"/>
      <c r="AC207" s="450"/>
      <c r="AD207" s="450"/>
      <c r="AE207" s="445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BC207" s="1"/>
      <c r="BD207" s="1"/>
    </row>
    <row r="208" spans="16:56" ht="39" customHeight="1">
      <c r="P208" s="1"/>
      <c r="Q208" s="94"/>
      <c r="R208" s="129">
        <v>5</v>
      </c>
      <c r="S208" s="450" t="s">
        <v>182</v>
      </c>
      <c r="T208" s="450"/>
      <c r="U208" s="450"/>
      <c r="V208" s="451"/>
      <c r="W208" s="128">
        <v>10</v>
      </c>
      <c r="X208" s="450" t="s">
        <v>183</v>
      </c>
      <c r="Y208" s="450"/>
      <c r="Z208" s="450"/>
      <c r="AA208" s="450"/>
      <c r="AB208" s="450"/>
      <c r="AC208" s="450"/>
      <c r="AD208" s="450"/>
      <c r="AE208" s="445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BC208" s="1"/>
      <c r="BD208" s="1"/>
    </row>
    <row r="209" spans="16:56" ht="39" customHeight="1">
      <c r="P209" s="1"/>
      <c r="Q209" s="94"/>
      <c r="R209" s="129"/>
      <c r="S209" s="450"/>
      <c r="T209" s="450"/>
      <c r="U209" s="450"/>
      <c r="V209" s="451"/>
      <c r="W209" s="128"/>
      <c r="X209" s="465"/>
      <c r="Y209" s="465"/>
      <c r="Z209" s="465"/>
      <c r="AA209" s="465"/>
      <c r="AB209" s="465"/>
      <c r="AC209" s="465"/>
      <c r="AD209" s="465"/>
      <c r="AE209" s="445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BC209" s="1"/>
      <c r="BD209" s="1"/>
    </row>
    <row r="210" spans="16:56" ht="39" customHeight="1">
      <c r="P210" s="1"/>
      <c r="Q210" s="94"/>
      <c r="R210" s="129"/>
      <c r="S210" s="450"/>
      <c r="T210" s="450"/>
      <c r="U210" s="450"/>
      <c r="V210" s="451"/>
      <c r="W210" s="128"/>
      <c r="X210" s="465"/>
      <c r="Y210" s="465"/>
      <c r="Z210" s="465"/>
      <c r="AA210" s="465"/>
      <c r="AB210" s="465"/>
      <c r="AC210" s="465"/>
      <c r="AD210" s="465"/>
      <c r="AE210" s="445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BC210" s="1"/>
      <c r="BD210" s="1"/>
    </row>
    <row r="211" spans="16:56" ht="39" customHeight="1">
      <c r="P211" s="1"/>
      <c r="Q211" s="94"/>
      <c r="R211" s="129"/>
      <c r="S211" s="450"/>
      <c r="T211" s="450"/>
      <c r="U211" s="450"/>
      <c r="V211" s="451"/>
      <c r="W211" s="128"/>
      <c r="X211" s="452"/>
      <c r="Y211" s="452"/>
      <c r="Z211" s="452"/>
      <c r="AA211" s="452"/>
      <c r="AB211" s="452"/>
      <c r="AC211" s="452"/>
      <c r="AD211" s="452"/>
      <c r="AE211" s="445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BC211" s="1"/>
      <c r="BD211" s="1"/>
    </row>
    <row r="212" spans="16:56" ht="39" customHeight="1">
      <c r="P212" s="1"/>
      <c r="Q212" s="94"/>
      <c r="R212" s="129"/>
      <c r="S212" s="450"/>
      <c r="T212" s="450"/>
      <c r="U212" s="450"/>
      <c r="V212" s="451"/>
      <c r="W212" s="128"/>
      <c r="X212" s="465">
        <v>0</v>
      </c>
      <c r="Y212" s="465"/>
      <c r="Z212" s="465"/>
      <c r="AA212" s="465"/>
      <c r="AB212" s="465"/>
      <c r="AC212" s="465"/>
      <c r="AD212" s="465"/>
      <c r="AE212" s="445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BC212" s="1"/>
      <c r="BD212" s="1"/>
    </row>
    <row r="213" spans="16:56" ht="24.75" customHeight="1">
      <c r="P213" s="1"/>
      <c r="Q213" s="94"/>
      <c r="R213" s="470" t="s">
        <v>118</v>
      </c>
      <c r="S213" s="471"/>
      <c r="T213" s="471"/>
      <c r="U213" s="471"/>
      <c r="V213" s="472"/>
      <c r="W213" s="473" t="s">
        <v>119</v>
      </c>
      <c r="X213" s="471"/>
      <c r="Y213" s="471"/>
      <c r="Z213" s="471"/>
      <c r="AA213" s="471"/>
      <c r="AB213" s="471"/>
      <c r="AC213" s="471"/>
      <c r="AD213" s="471"/>
      <c r="AE213" s="445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BC213" s="1"/>
      <c r="BD213" s="1"/>
    </row>
    <row r="214" spans="16:56" ht="19.5" customHeight="1">
      <c r="P214" s="1"/>
      <c r="Q214" s="94"/>
      <c r="R214" s="131">
        <v>1</v>
      </c>
      <c r="S214" s="467" t="s">
        <v>184</v>
      </c>
      <c r="T214" s="467"/>
      <c r="U214" s="467"/>
      <c r="V214" s="468"/>
      <c r="W214" s="132">
        <v>1</v>
      </c>
      <c r="X214" s="469"/>
      <c r="Y214" s="469"/>
      <c r="Z214" s="469"/>
      <c r="AA214" s="469"/>
      <c r="AB214" s="469"/>
      <c r="AC214" s="469"/>
      <c r="AD214" s="469"/>
      <c r="AE214" s="445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BC214" s="1"/>
      <c r="BD214" s="1"/>
    </row>
    <row r="215" spans="16:56" ht="19.5" customHeight="1">
      <c r="P215" s="1"/>
      <c r="Q215" s="94"/>
      <c r="R215" s="131">
        <v>2</v>
      </c>
      <c r="S215" s="467"/>
      <c r="T215" s="467"/>
      <c r="U215" s="467"/>
      <c r="V215" s="468"/>
      <c r="W215" s="132">
        <v>2</v>
      </c>
      <c r="X215" s="469"/>
      <c r="Y215" s="469"/>
      <c r="Z215" s="469"/>
      <c r="AA215" s="469"/>
      <c r="AB215" s="469"/>
      <c r="AC215" s="469"/>
      <c r="AD215" s="469"/>
      <c r="AE215" s="445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BC215" s="1"/>
      <c r="BD215" s="1"/>
    </row>
    <row r="216" spans="16:56" ht="19.5" customHeight="1">
      <c r="P216" s="1"/>
      <c r="Q216" s="94"/>
      <c r="R216" s="133">
        <v>3</v>
      </c>
      <c r="S216" s="467"/>
      <c r="T216" s="467"/>
      <c r="U216" s="467"/>
      <c r="V216" s="468"/>
      <c r="W216" s="132">
        <v>3</v>
      </c>
      <c r="X216" s="469"/>
      <c r="Y216" s="469"/>
      <c r="Z216" s="469"/>
      <c r="AA216" s="469"/>
      <c r="AB216" s="469"/>
      <c r="AC216" s="469"/>
      <c r="AD216" s="469"/>
      <c r="AE216" s="445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BC216" s="1"/>
      <c r="BD216" s="1"/>
    </row>
    <row r="217" spans="16:56" ht="19.5" customHeight="1">
      <c r="P217" s="1"/>
      <c r="Q217" s="94"/>
      <c r="R217" s="131">
        <v>4</v>
      </c>
      <c r="S217" s="467"/>
      <c r="T217" s="467"/>
      <c r="U217" s="467"/>
      <c r="V217" s="468"/>
      <c r="W217" s="132">
        <v>4</v>
      </c>
      <c r="X217" s="469"/>
      <c r="Y217" s="469"/>
      <c r="Z217" s="469"/>
      <c r="AA217" s="469"/>
      <c r="AB217" s="469"/>
      <c r="AC217" s="469"/>
      <c r="AD217" s="469"/>
      <c r="AE217" s="445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BC217" s="1"/>
      <c r="BD217" s="1"/>
    </row>
    <row r="218" spans="16:56" ht="19.5" customHeight="1">
      <c r="P218" s="1"/>
      <c r="Q218" s="94"/>
      <c r="R218" s="131">
        <v>5</v>
      </c>
      <c r="S218" s="467"/>
      <c r="T218" s="467"/>
      <c r="U218" s="467"/>
      <c r="V218" s="468"/>
      <c r="W218" s="132">
        <v>5</v>
      </c>
      <c r="X218" s="469"/>
      <c r="Y218" s="469"/>
      <c r="Z218" s="469"/>
      <c r="AA218" s="469"/>
      <c r="AB218" s="469"/>
      <c r="AC218" s="469"/>
      <c r="AD218" s="469"/>
      <c r="AE218" s="445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BC218" s="1"/>
      <c r="BD218" s="1"/>
    </row>
    <row r="219" spans="16:56" ht="19.5" customHeight="1">
      <c r="P219" s="1"/>
      <c r="Q219" s="94"/>
      <c r="R219" s="131">
        <v>6</v>
      </c>
      <c r="S219" s="467"/>
      <c r="T219" s="467"/>
      <c r="U219" s="467"/>
      <c r="V219" s="468"/>
      <c r="W219" s="132">
        <v>6</v>
      </c>
      <c r="X219" s="469"/>
      <c r="Y219" s="469"/>
      <c r="Z219" s="469"/>
      <c r="AA219" s="469"/>
      <c r="AB219" s="469"/>
      <c r="AC219" s="469"/>
      <c r="AD219" s="469"/>
      <c r="AE219" s="445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BC219" s="1"/>
      <c r="BD219" s="1"/>
    </row>
    <row r="220" spans="16:56" ht="19.5" customHeight="1" thickBot="1">
      <c r="P220" s="1"/>
      <c r="Q220" s="94"/>
      <c r="R220" s="134">
        <v>7</v>
      </c>
      <c r="S220" s="478"/>
      <c r="T220" s="478"/>
      <c r="U220" s="478"/>
      <c r="V220" s="479"/>
      <c r="W220" s="135">
        <v>7</v>
      </c>
      <c r="X220" s="480"/>
      <c r="Y220" s="480"/>
      <c r="Z220" s="480"/>
      <c r="AA220" s="480"/>
      <c r="AB220" s="480"/>
      <c r="AC220" s="480"/>
      <c r="AD220" s="480"/>
      <c r="AE220" s="445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BC220" s="1"/>
      <c r="BD220" s="1"/>
    </row>
    <row r="221" spans="16:56" ht="15.75" thickBot="1">
      <c r="P221" s="1"/>
      <c r="Q221" s="94"/>
      <c r="R221" s="136">
        <f>Q225*O225</f>
        <v>0</v>
      </c>
      <c r="S221" s="136">
        <f>R221*Q225</f>
        <v>0</v>
      </c>
      <c r="T221" s="136">
        <f>S221*R221</f>
        <v>0</v>
      </c>
      <c r="U221" s="136">
        <f>T221*S221</f>
        <v>0</v>
      </c>
      <c r="V221" s="136">
        <f>U221*T221</f>
        <v>0</v>
      </c>
      <c r="W221" s="136">
        <f>T221*S221</f>
        <v>0</v>
      </c>
      <c r="X221" s="136">
        <f aca="true" t="shared" si="53" ref="X221:AC221">W221*V221</f>
        <v>0</v>
      </c>
      <c r="Y221" s="136">
        <f t="shared" si="53"/>
        <v>0</v>
      </c>
      <c r="Z221" s="136">
        <f t="shared" si="53"/>
        <v>0</v>
      </c>
      <c r="AA221" s="136">
        <f t="shared" si="53"/>
        <v>0</v>
      </c>
      <c r="AB221" s="136">
        <f t="shared" si="53"/>
        <v>0</v>
      </c>
      <c r="AC221" s="136">
        <f t="shared" si="53"/>
        <v>0</v>
      </c>
      <c r="AD221" s="136">
        <f>W221*T221</f>
        <v>0</v>
      </c>
      <c r="AE221" s="445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BC221" s="1"/>
      <c r="BD221" s="1"/>
    </row>
    <row r="222" spans="16:56" ht="18">
      <c r="P222" s="1"/>
      <c r="Q222" s="94"/>
      <c r="R222" s="137" t="s">
        <v>123</v>
      </c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445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BC222" s="1"/>
      <c r="BD222" s="1"/>
    </row>
    <row r="223" spans="16:56" ht="18">
      <c r="P223" s="1"/>
      <c r="Q223" s="94"/>
      <c r="R223" s="139" t="s">
        <v>124</v>
      </c>
      <c r="S223" s="140"/>
      <c r="T223" s="140"/>
      <c r="U223" s="140"/>
      <c r="V223" s="140"/>
      <c r="W223" s="141" t="s">
        <v>125</v>
      </c>
      <c r="X223" s="140"/>
      <c r="Y223" s="140"/>
      <c r="Z223" s="140"/>
      <c r="AA223" s="140"/>
      <c r="AB223" s="140"/>
      <c r="AC223" s="140"/>
      <c r="AD223" s="140"/>
      <c r="AE223" s="445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BC223" s="1"/>
      <c r="BD223" s="1"/>
    </row>
    <row r="224" spans="16:56" ht="18">
      <c r="P224" s="1"/>
      <c r="Q224" s="94"/>
      <c r="R224" s="142">
        <v>0</v>
      </c>
      <c r="S224" s="474"/>
      <c r="T224" s="474"/>
      <c r="U224" s="474"/>
      <c r="V224" s="475"/>
      <c r="W224" s="476">
        <v>0</v>
      </c>
      <c r="X224" s="477"/>
      <c r="Y224" s="477"/>
      <c r="Z224" s="477"/>
      <c r="AA224" s="477"/>
      <c r="AB224" s="477"/>
      <c r="AC224" s="477"/>
      <c r="AD224" s="477"/>
      <c r="AE224" s="445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BC224" s="1"/>
      <c r="BD224" s="1"/>
    </row>
    <row r="225" spans="16:56" ht="18">
      <c r="P225" s="1"/>
      <c r="Q225" s="94"/>
      <c r="R225" s="143" t="s">
        <v>16</v>
      </c>
      <c r="S225" s="474"/>
      <c r="T225" s="474"/>
      <c r="U225" s="474"/>
      <c r="V225" s="475"/>
      <c r="W225" s="476"/>
      <c r="X225" s="477"/>
      <c r="Y225" s="477"/>
      <c r="Z225" s="477"/>
      <c r="AA225" s="477"/>
      <c r="AB225" s="477"/>
      <c r="AC225" s="477"/>
      <c r="AD225" s="477"/>
      <c r="AE225" s="445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BC225" s="1"/>
      <c r="BD225" s="1"/>
    </row>
    <row r="226" spans="16:56" ht="18">
      <c r="P226" s="1"/>
      <c r="Q226" s="94"/>
      <c r="R226" s="143" t="s">
        <v>17</v>
      </c>
      <c r="S226" s="474"/>
      <c r="T226" s="474"/>
      <c r="U226" s="474"/>
      <c r="V226" s="475"/>
      <c r="W226" s="476"/>
      <c r="X226" s="477"/>
      <c r="Y226" s="477"/>
      <c r="Z226" s="477"/>
      <c r="AA226" s="477"/>
      <c r="AB226" s="477"/>
      <c r="AC226" s="477"/>
      <c r="AD226" s="477"/>
      <c r="AE226" s="445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BC226" s="1"/>
      <c r="BD226" s="1"/>
    </row>
    <row r="227" spans="16:56" ht="18">
      <c r="P227" s="1"/>
      <c r="Q227" s="94"/>
      <c r="R227" s="143" t="s">
        <v>126</v>
      </c>
      <c r="S227" s="474"/>
      <c r="T227" s="474"/>
      <c r="U227" s="474"/>
      <c r="V227" s="475"/>
      <c r="W227" s="476"/>
      <c r="X227" s="477"/>
      <c r="Y227" s="477"/>
      <c r="Z227" s="477"/>
      <c r="AA227" s="477"/>
      <c r="AB227" s="477"/>
      <c r="AC227" s="477"/>
      <c r="AD227" s="477"/>
      <c r="AE227" s="445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BC227" s="1"/>
      <c r="BD227" s="1"/>
    </row>
    <row r="228" spans="16:56" ht="18">
      <c r="P228" s="1"/>
      <c r="Q228" s="94"/>
      <c r="R228" s="143" t="s">
        <v>127</v>
      </c>
      <c r="S228" s="474"/>
      <c r="T228" s="474"/>
      <c r="U228" s="474"/>
      <c r="V228" s="475"/>
      <c r="W228" s="476"/>
      <c r="X228" s="477"/>
      <c r="Y228" s="477"/>
      <c r="Z228" s="477"/>
      <c r="AA228" s="477"/>
      <c r="AB228" s="477"/>
      <c r="AC228" s="477"/>
      <c r="AD228" s="477"/>
      <c r="AE228" s="445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BC228" s="1"/>
      <c r="BD228" s="1"/>
    </row>
    <row r="229" spans="16:56" ht="18">
      <c r="P229" s="1"/>
      <c r="Q229" s="94"/>
      <c r="R229" s="143" t="s">
        <v>128</v>
      </c>
      <c r="S229" s="474"/>
      <c r="T229" s="474"/>
      <c r="U229" s="474"/>
      <c r="V229" s="475"/>
      <c r="W229" s="476"/>
      <c r="X229" s="477"/>
      <c r="Y229" s="477"/>
      <c r="Z229" s="477"/>
      <c r="AA229" s="477"/>
      <c r="AB229" s="477"/>
      <c r="AC229" s="477"/>
      <c r="AD229" s="477"/>
      <c r="AE229" s="445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BC229" s="1"/>
      <c r="BD229" s="1"/>
    </row>
    <row r="230" spans="16:56" ht="18">
      <c r="P230" s="1"/>
      <c r="Q230" s="94"/>
      <c r="R230" s="143" t="s">
        <v>129</v>
      </c>
      <c r="S230" s="474"/>
      <c r="T230" s="474"/>
      <c r="U230" s="474"/>
      <c r="V230" s="475"/>
      <c r="W230" s="476"/>
      <c r="X230" s="477"/>
      <c r="Y230" s="477"/>
      <c r="Z230" s="477"/>
      <c r="AA230" s="477"/>
      <c r="AB230" s="477"/>
      <c r="AC230" s="477"/>
      <c r="AD230" s="477"/>
      <c r="AE230" s="445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BC230" s="1"/>
      <c r="BD230" s="1"/>
    </row>
    <row r="231" spans="16:56" ht="18">
      <c r="P231" s="1"/>
      <c r="Q231" s="94"/>
      <c r="R231" s="143" t="s">
        <v>130</v>
      </c>
      <c r="S231" s="474"/>
      <c r="T231" s="474"/>
      <c r="U231" s="474"/>
      <c r="V231" s="475"/>
      <c r="W231" s="476"/>
      <c r="X231" s="477"/>
      <c r="Y231" s="477"/>
      <c r="Z231" s="477"/>
      <c r="AA231" s="477"/>
      <c r="AB231" s="477"/>
      <c r="AC231" s="477"/>
      <c r="AD231" s="477"/>
      <c r="AE231" s="445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BC231" s="1"/>
      <c r="BD231" s="1"/>
    </row>
    <row r="232" spans="16:56" ht="18">
      <c r="P232" s="1"/>
      <c r="Q232" s="94"/>
      <c r="R232" s="143" t="s">
        <v>131</v>
      </c>
      <c r="S232" s="474"/>
      <c r="T232" s="474"/>
      <c r="U232" s="474"/>
      <c r="V232" s="475"/>
      <c r="W232" s="476"/>
      <c r="X232" s="477"/>
      <c r="Y232" s="477"/>
      <c r="Z232" s="477"/>
      <c r="AA232" s="477"/>
      <c r="AB232" s="477"/>
      <c r="AC232" s="477"/>
      <c r="AD232" s="477"/>
      <c r="AE232" s="445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BC232" s="1"/>
      <c r="BD232" s="1"/>
    </row>
    <row r="233" spans="16:56" ht="18">
      <c r="P233" s="1"/>
      <c r="Q233" s="94"/>
      <c r="R233" s="143" t="s">
        <v>132</v>
      </c>
      <c r="S233" s="474"/>
      <c r="T233" s="474"/>
      <c r="U233" s="474"/>
      <c r="V233" s="475"/>
      <c r="W233" s="476"/>
      <c r="X233" s="477"/>
      <c r="Y233" s="477"/>
      <c r="Z233" s="477"/>
      <c r="AA233" s="477"/>
      <c r="AB233" s="477"/>
      <c r="AC233" s="477"/>
      <c r="AD233" s="477"/>
      <c r="AE233" s="445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BC233" s="1"/>
      <c r="BD233" s="1"/>
    </row>
    <row r="234" spans="16:56" ht="18">
      <c r="P234" s="1"/>
      <c r="Q234" s="94"/>
      <c r="R234" s="143" t="s">
        <v>133</v>
      </c>
      <c r="S234" s="474"/>
      <c r="T234" s="474"/>
      <c r="U234" s="474"/>
      <c r="V234" s="475"/>
      <c r="W234" s="476"/>
      <c r="X234" s="477"/>
      <c r="Y234" s="477"/>
      <c r="Z234" s="477"/>
      <c r="AA234" s="477"/>
      <c r="AB234" s="477"/>
      <c r="AC234" s="477"/>
      <c r="AD234" s="477"/>
      <c r="AE234" s="445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BC234" s="1"/>
      <c r="BD234" s="1"/>
    </row>
    <row r="235" spans="16:56" ht="28.5" customHeight="1" thickBot="1">
      <c r="P235" s="1"/>
      <c r="Q235" s="94"/>
      <c r="R235" s="144" t="s">
        <v>134</v>
      </c>
      <c r="S235" s="484"/>
      <c r="T235" s="484"/>
      <c r="U235" s="484"/>
      <c r="V235" s="485"/>
      <c r="W235" s="486"/>
      <c r="X235" s="487"/>
      <c r="Y235" s="487"/>
      <c r="Z235" s="487"/>
      <c r="AA235" s="487"/>
      <c r="AB235" s="487"/>
      <c r="AC235" s="487"/>
      <c r="AD235" s="487"/>
      <c r="AE235" s="446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BC235" s="1"/>
      <c r="BD235" s="1"/>
    </row>
    <row r="236" spans="16:56" ht="15.75" thickBot="1">
      <c r="P236" s="1"/>
      <c r="Q236" s="94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BC236" s="1"/>
      <c r="BD236" s="1"/>
    </row>
    <row r="237" spans="16:56" ht="20.25" customHeight="1">
      <c r="P237" s="1"/>
      <c r="Q237" s="94"/>
      <c r="R237" s="458" t="str">
        <f>Y67</f>
        <v>CHEF NESTLÉ 2001 - BŒUF BOURGUIGNON </v>
      </c>
      <c r="S237" s="459"/>
      <c r="T237" s="459"/>
      <c r="U237" s="459"/>
      <c r="V237" s="459"/>
      <c r="W237" s="459"/>
      <c r="X237" s="459"/>
      <c r="Y237" s="459"/>
      <c r="Z237" s="459"/>
      <c r="AA237" s="459"/>
      <c r="AB237" s="459"/>
      <c r="AC237" s="464" t="s">
        <v>2</v>
      </c>
      <c r="AD237" s="464"/>
      <c r="AE237" s="444" t="str">
        <f>R237</f>
        <v>CHEF NESTLÉ 2001 - BŒUF BOURGUIGNON </v>
      </c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BC237" s="1"/>
      <c r="BD237" s="1"/>
    </row>
    <row r="238" spans="16:56" ht="20.25" customHeight="1">
      <c r="P238" s="1"/>
      <c r="Q238" s="94"/>
      <c r="R238" s="460"/>
      <c r="S238" s="461"/>
      <c r="T238" s="461"/>
      <c r="U238" s="461"/>
      <c r="V238" s="461"/>
      <c r="W238" s="461"/>
      <c r="X238" s="461"/>
      <c r="Y238" s="461"/>
      <c r="Z238" s="461"/>
      <c r="AA238" s="461"/>
      <c r="AB238" s="461"/>
      <c r="AC238" s="447" t="str">
        <f>X67</f>
        <v>N° 5</v>
      </c>
      <c r="AD238" s="447"/>
      <c r="AE238" s="445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BC238" s="1"/>
      <c r="BD238" s="1"/>
    </row>
    <row r="239" spans="16:56" ht="20.25" customHeight="1">
      <c r="P239" s="1"/>
      <c r="Q239" s="94"/>
      <c r="R239" s="462"/>
      <c r="S239" s="463"/>
      <c r="T239" s="463"/>
      <c r="U239" s="463"/>
      <c r="V239" s="463"/>
      <c r="W239" s="463"/>
      <c r="X239" s="463"/>
      <c r="Y239" s="463"/>
      <c r="Z239" s="463"/>
      <c r="AA239" s="463"/>
      <c r="AB239" s="463"/>
      <c r="AC239" s="448"/>
      <c r="AD239" s="448"/>
      <c r="AE239" s="445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BC239" s="1"/>
      <c r="BD239" s="1"/>
    </row>
    <row r="240" spans="16:56" ht="30" customHeight="1">
      <c r="P240" s="1"/>
      <c r="Q240" s="94"/>
      <c r="R240" s="453" t="s">
        <v>84</v>
      </c>
      <c r="S240" s="454"/>
      <c r="T240" s="454"/>
      <c r="U240" s="454"/>
      <c r="V240" s="454"/>
      <c r="W240" s="454"/>
      <c r="X240" s="454"/>
      <c r="Y240" s="454"/>
      <c r="Z240" s="454"/>
      <c r="AA240" s="454"/>
      <c r="AB240" s="454"/>
      <c r="AC240" s="454"/>
      <c r="AD240" s="455"/>
      <c r="AE240" s="445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BC240" s="1"/>
      <c r="BD240" s="1"/>
    </row>
    <row r="241" spans="16:56" ht="41.25" customHeight="1">
      <c r="P241" s="1"/>
      <c r="Q241" s="94"/>
      <c r="R241" s="127">
        <v>1</v>
      </c>
      <c r="S241" s="450" t="s">
        <v>185</v>
      </c>
      <c r="T241" s="450"/>
      <c r="U241" s="450"/>
      <c r="V241" s="451"/>
      <c r="W241" s="128">
        <v>9</v>
      </c>
      <c r="X241" s="450" t="s">
        <v>186</v>
      </c>
      <c r="Y241" s="450"/>
      <c r="Z241" s="450"/>
      <c r="AA241" s="450"/>
      <c r="AB241" s="450"/>
      <c r="AC241" s="450"/>
      <c r="AD241" s="450"/>
      <c r="AE241" s="445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BC241" s="1"/>
      <c r="BD241" s="1"/>
    </row>
    <row r="242" spans="16:56" ht="32.25" customHeight="1">
      <c r="P242" s="1"/>
      <c r="Q242" s="94"/>
      <c r="R242" s="129">
        <v>2</v>
      </c>
      <c r="S242" s="450" t="s">
        <v>187</v>
      </c>
      <c r="T242" s="450"/>
      <c r="U242" s="450"/>
      <c r="V242" s="451"/>
      <c r="W242" s="128">
        <v>10</v>
      </c>
      <c r="X242" s="450" t="s">
        <v>188</v>
      </c>
      <c r="Y242" s="450"/>
      <c r="Z242" s="450"/>
      <c r="AA242" s="450"/>
      <c r="AB242" s="450"/>
      <c r="AC242" s="450"/>
      <c r="AD242" s="450"/>
      <c r="AE242" s="445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BC242" s="1"/>
      <c r="BD242" s="1"/>
    </row>
    <row r="243" spans="16:56" ht="38.25" customHeight="1">
      <c r="P243" s="1"/>
      <c r="Q243" s="94"/>
      <c r="R243" s="129">
        <v>3</v>
      </c>
      <c r="S243" s="450" t="s">
        <v>189</v>
      </c>
      <c r="T243" s="450"/>
      <c r="U243" s="450"/>
      <c r="V243" s="451"/>
      <c r="W243" s="128"/>
      <c r="X243" s="465" t="s">
        <v>190</v>
      </c>
      <c r="Y243" s="465"/>
      <c r="Z243" s="465"/>
      <c r="AA243" s="465"/>
      <c r="AB243" s="465"/>
      <c r="AC243" s="465"/>
      <c r="AD243" s="465"/>
      <c r="AE243" s="445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BC243" s="1"/>
      <c r="BD243" s="1"/>
    </row>
    <row r="244" spans="16:56" ht="39" customHeight="1">
      <c r="P244" s="1"/>
      <c r="Q244" s="94"/>
      <c r="R244" s="129">
        <v>4</v>
      </c>
      <c r="S244" s="450" t="s">
        <v>191</v>
      </c>
      <c r="T244" s="450"/>
      <c r="U244" s="450"/>
      <c r="V244" s="451"/>
      <c r="W244" s="128"/>
      <c r="X244" s="465" t="s">
        <v>192</v>
      </c>
      <c r="Y244" s="465"/>
      <c r="Z244" s="465"/>
      <c r="AA244" s="465"/>
      <c r="AB244" s="465"/>
      <c r="AC244" s="465"/>
      <c r="AD244" s="465"/>
      <c r="AE244" s="445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BC244" s="1"/>
      <c r="BD244" s="1"/>
    </row>
    <row r="245" spans="16:56" ht="39" customHeight="1">
      <c r="P245" s="1"/>
      <c r="Q245" s="94"/>
      <c r="R245" s="129">
        <v>5</v>
      </c>
      <c r="S245" s="450" t="s">
        <v>193</v>
      </c>
      <c r="T245" s="450"/>
      <c r="U245" s="450"/>
      <c r="V245" s="451"/>
      <c r="W245" s="128"/>
      <c r="X245" s="452" t="s">
        <v>194</v>
      </c>
      <c r="Y245" s="452"/>
      <c r="Z245" s="452"/>
      <c r="AA245" s="452"/>
      <c r="AB245" s="452"/>
      <c r="AC245" s="452"/>
      <c r="AD245" s="452"/>
      <c r="AE245" s="445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BC245" s="1"/>
      <c r="BD245" s="1"/>
    </row>
    <row r="246" spans="16:56" ht="39" customHeight="1">
      <c r="P246" s="1"/>
      <c r="Q246" s="94"/>
      <c r="R246" s="129">
        <v>6</v>
      </c>
      <c r="S246" s="450" t="s">
        <v>195</v>
      </c>
      <c r="T246" s="450"/>
      <c r="U246" s="450"/>
      <c r="V246" s="451"/>
      <c r="W246" s="128">
        <v>11</v>
      </c>
      <c r="X246" s="450" t="s">
        <v>196</v>
      </c>
      <c r="Y246" s="450"/>
      <c r="Z246" s="450"/>
      <c r="AA246" s="450"/>
      <c r="AB246" s="450"/>
      <c r="AC246" s="450"/>
      <c r="AD246" s="450"/>
      <c r="AE246" s="445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BC246" s="1"/>
      <c r="BD246" s="1"/>
    </row>
    <row r="247" spans="16:56" ht="39" customHeight="1">
      <c r="P247" s="1"/>
      <c r="Q247" s="94"/>
      <c r="R247" s="129">
        <v>7</v>
      </c>
      <c r="S247" s="450" t="s">
        <v>197</v>
      </c>
      <c r="T247" s="450"/>
      <c r="U247" s="450"/>
      <c r="V247" s="451"/>
      <c r="W247" s="128">
        <v>12</v>
      </c>
      <c r="X247" s="450" t="s">
        <v>198</v>
      </c>
      <c r="Y247" s="450"/>
      <c r="Z247" s="450"/>
      <c r="AA247" s="450"/>
      <c r="AB247" s="450"/>
      <c r="AC247" s="450"/>
      <c r="AD247" s="450"/>
      <c r="AE247" s="445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BC247" s="1"/>
      <c r="BD247" s="1"/>
    </row>
    <row r="248" spans="16:56" ht="39" customHeight="1">
      <c r="P248" s="1"/>
      <c r="Q248" s="94"/>
      <c r="R248" s="129">
        <v>8</v>
      </c>
      <c r="S248" s="450" t="s">
        <v>199</v>
      </c>
      <c r="T248" s="450"/>
      <c r="U248" s="450"/>
      <c r="V248" s="451"/>
      <c r="W248" s="128"/>
      <c r="X248" s="465"/>
      <c r="Y248" s="465"/>
      <c r="Z248" s="465"/>
      <c r="AA248" s="465"/>
      <c r="AB248" s="465"/>
      <c r="AC248" s="465"/>
      <c r="AD248" s="465"/>
      <c r="AE248" s="445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BC248" s="1"/>
      <c r="BD248" s="1"/>
    </row>
    <row r="249" spans="16:56" ht="39" customHeight="1">
      <c r="P249" s="1"/>
      <c r="Q249" s="94"/>
      <c r="R249" s="129">
        <v>9</v>
      </c>
      <c r="S249" s="450"/>
      <c r="T249" s="450"/>
      <c r="U249" s="450"/>
      <c r="V249" s="451"/>
      <c r="W249" s="128"/>
      <c r="X249" s="465"/>
      <c r="Y249" s="465"/>
      <c r="Z249" s="465"/>
      <c r="AA249" s="465"/>
      <c r="AB249" s="465"/>
      <c r="AC249" s="465"/>
      <c r="AD249" s="465"/>
      <c r="AE249" s="445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BC249" s="1"/>
      <c r="BD249" s="1"/>
    </row>
    <row r="250" spans="16:56" ht="39" customHeight="1">
      <c r="P250" s="1"/>
      <c r="Q250" s="94"/>
      <c r="R250" s="129">
        <v>10</v>
      </c>
      <c r="S250" s="450"/>
      <c r="T250" s="450"/>
      <c r="U250" s="450"/>
      <c r="V250" s="451"/>
      <c r="W250" s="128"/>
      <c r="X250" s="465">
        <v>0</v>
      </c>
      <c r="Y250" s="465"/>
      <c r="Z250" s="465"/>
      <c r="AA250" s="465"/>
      <c r="AB250" s="465"/>
      <c r="AC250" s="465"/>
      <c r="AD250" s="465"/>
      <c r="AE250" s="445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BC250" s="1"/>
      <c r="BD250" s="1"/>
    </row>
    <row r="251" spans="16:56" ht="24.75" customHeight="1">
      <c r="P251" s="1"/>
      <c r="Q251" s="94"/>
      <c r="R251" s="470" t="s">
        <v>118</v>
      </c>
      <c r="S251" s="471"/>
      <c r="T251" s="471"/>
      <c r="U251" s="471"/>
      <c r="V251" s="472"/>
      <c r="W251" s="473" t="s">
        <v>119</v>
      </c>
      <c r="X251" s="471"/>
      <c r="Y251" s="471"/>
      <c r="Z251" s="471"/>
      <c r="AA251" s="471"/>
      <c r="AB251" s="471"/>
      <c r="AC251" s="471"/>
      <c r="AD251" s="471"/>
      <c r="AE251" s="445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BC251" s="1"/>
      <c r="BD251" s="1"/>
    </row>
    <row r="252" spans="16:56" ht="19.5" customHeight="1">
      <c r="P252" s="1"/>
      <c r="Q252" s="94"/>
      <c r="R252" s="131">
        <v>1</v>
      </c>
      <c r="S252" s="467" t="s">
        <v>65</v>
      </c>
      <c r="T252" s="467"/>
      <c r="U252" s="467"/>
      <c r="V252" s="468"/>
      <c r="W252" s="132">
        <v>1</v>
      </c>
      <c r="X252" s="469"/>
      <c r="Y252" s="469"/>
      <c r="Z252" s="469"/>
      <c r="AA252" s="469"/>
      <c r="AB252" s="469"/>
      <c r="AC252" s="469"/>
      <c r="AD252" s="469"/>
      <c r="AE252" s="445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BC252" s="1"/>
      <c r="BD252" s="1"/>
    </row>
    <row r="253" spans="16:56" ht="19.5" customHeight="1">
      <c r="P253" s="1"/>
      <c r="Q253" s="94"/>
      <c r="R253" s="131">
        <v>2</v>
      </c>
      <c r="S253" s="467"/>
      <c r="T253" s="467"/>
      <c r="U253" s="467"/>
      <c r="V253" s="468"/>
      <c r="W253" s="132">
        <v>2</v>
      </c>
      <c r="X253" s="469"/>
      <c r="Y253" s="469"/>
      <c r="Z253" s="469"/>
      <c r="AA253" s="469"/>
      <c r="AB253" s="469"/>
      <c r="AC253" s="469"/>
      <c r="AD253" s="469"/>
      <c r="AE253" s="445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BC253" s="1"/>
      <c r="BD253" s="1"/>
    </row>
    <row r="254" spans="16:56" ht="19.5" customHeight="1">
      <c r="P254" s="1"/>
      <c r="Q254" s="94"/>
      <c r="R254" s="133">
        <v>3</v>
      </c>
      <c r="S254" s="467"/>
      <c r="T254" s="467"/>
      <c r="U254" s="467"/>
      <c r="V254" s="468"/>
      <c r="W254" s="132">
        <v>3</v>
      </c>
      <c r="X254" s="469"/>
      <c r="Y254" s="469"/>
      <c r="Z254" s="469"/>
      <c r="AA254" s="469"/>
      <c r="AB254" s="469"/>
      <c r="AC254" s="469"/>
      <c r="AD254" s="469"/>
      <c r="AE254" s="445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BC254" s="1"/>
      <c r="BD254" s="1"/>
    </row>
    <row r="255" spans="16:56" ht="19.5" customHeight="1">
      <c r="P255" s="1"/>
      <c r="Q255" s="94"/>
      <c r="R255" s="131">
        <v>4</v>
      </c>
      <c r="S255" s="467"/>
      <c r="T255" s="467"/>
      <c r="U255" s="467"/>
      <c r="V255" s="468"/>
      <c r="W255" s="132">
        <v>4</v>
      </c>
      <c r="X255" s="469"/>
      <c r="Y255" s="469"/>
      <c r="Z255" s="469"/>
      <c r="AA255" s="469"/>
      <c r="AB255" s="469"/>
      <c r="AC255" s="469"/>
      <c r="AD255" s="469"/>
      <c r="AE255" s="445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BC255" s="1"/>
      <c r="BD255" s="1"/>
    </row>
    <row r="256" spans="16:56" ht="19.5" customHeight="1">
      <c r="P256" s="1"/>
      <c r="Q256" s="94"/>
      <c r="R256" s="131">
        <v>5</v>
      </c>
      <c r="S256" s="467"/>
      <c r="T256" s="467"/>
      <c r="U256" s="467"/>
      <c r="V256" s="468"/>
      <c r="W256" s="132">
        <v>5</v>
      </c>
      <c r="X256" s="469"/>
      <c r="Y256" s="469"/>
      <c r="Z256" s="469"/>
      <c r="AA256" s="469"/>
      <c r="AB256" s="469"/>
      <c r="AC256" s="469"/>
      <c r="AD256" s="469"/>
      <c r="AE256" s="445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BC256" s="1"/>
      <c r="BD256" s="1"/>
    </row>
    <row r="257" spans="16:56" ht="19.5" customHeight="1">
      <c r="P257" s="1"/>
      <c r="Q257" s="94"/>
      <c r="R257" s="131">
        <v>6</v>
      </c>
      <c r="S257" s="467"/>
      <c r="T257" s="467"/>
      <c r="U257" s="467"/>
      <c r="V257" s="468"/>
      <c r="W257" s="132">
        <v>6</v>
      </c>
      <c r="X257" s="469"/>
      <c r="Y257" s="469"/>
      <c r="Z257" s="469"/>
      <c r="AA257" s="469"/>
      <c r="AB257" s="469"/>
      <c r="AC257" s="469"/>
      <c r="AD257" s="469"/>
      <c r="AE257" s="445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BC257" s="1"/>
      <c r="BD257" s="1"/>
    </row>
    <row r="258" spans="16:56" ht="19.5" customHeight="1" thickBot="1">
      <c r="P258" s="1"/>
      <c r="Q258" s="94"/>
      <c r="R258" s="134">
        <v>7</v>
      </c>
      <c r="S258" s="478"/>
      <c r="T258" s="478"/>
      <c r="U258" s="478"/>
      <c r="V258" s="479"/>
      <c r="W258" s="135">
        <v>7</v>
      </c>
      <c r="X258" s="480"/>
      <c r="Y258" s="480"/>
      <c r="Z258" s="480"/>
      <c r="AA258" s="480"/>
      <c r="AB258" s="480"/>
      <c r="AC258" s="480"/>
      <c r="AD258" s="480"/>
      <c r="AE258" s="445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BC258" s="1"/>
      <c r="BD258" s="1"/>
    </row>
    <row r="259" spans="16:56" ht="15.75" thickBot="1">
      <c r="P259" s="1"/>
      <c r="Q259" s="94"/>
      <c r="R259" s="136">
        <f>Q263*O263</f>
        <v>0</v>
      </c>
      <c r="S259" s="136">
        <f>R259*Q263</f>
        <v>0</v>
      </c>
      <c r="T259" s="136">
        <f>S259*R259</f>
        <v>0</v>
      </c>
      <c r="U259" s="136">
        <f>T259*S259</f>
        <v>0</v>
      </c>
      <c r="V259" s="136">
        <f>U259*T259</f>
        <v>0</v>
      </c>
      <c r="W259" s="136">
        <f>T259*S259</f>
        <v>0</v>
      </c>
      <c r="X259" s="136">
        <f aca="true" t="shared" si="54" ref="X259:AC259">W259*V259</f>
        <v>0</v>
      </c>
      <c r="Y259" s="136">
        <f t="shared" si="54"/>
        <v>0</v>
      </c>
      <c r="Z259" s="136">
        <f t="shared" si="54"/>
        <v>0</v>
      </c>
      <c r="AA259" s="136">
        <f t="shared" si="54"/>
        <v>0</v>
      </c>
      <c r="AB259" s="136">
        <f t="shared" si="54"/>
        <v>0</v>
      </c>
      <c r="AC259" s="136">
        <f t="shared" si="54"/>
        <v>0</v>
      </c>
      <c r="AD259" s="136">
        <f>W259*T259</f>
        <v>0</v>
      </c>
      <c r="AE259" s="445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BC259" s="1"/>
      <c r="BD259" s="1"/>
    </row>
    <row r="260" spans="16:56" ht="18">
      <c r="P260" s="1"/>
      <c r="Q260" s="94"/>
      <c r="R260" s="137" t="s">
        <v>123</v>
      </c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445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BC260" s="1"/>
      <c r="BD260" s="1"/>
    </row>
    <row r="261" spans="16:56" ht="18">
      <c r="P261" s="1"/>
      <c r="Q261" s="94"/>
      <c r="R261" s="139" t="s">
        <v>124</v>
      </c>
      <c r="S261" s="140"/>
      <c r="T261" s="140"/>
      <c r="U261" s="140"/>
      <c r="V261" s="140"/>
      <c r="W261" s="141" t="s">
        <v>125</v>
      </c>
      <c r="X261" s="140"/>
      <c r="Y261" s="140"/>
      <c r="Z261" s="140"/>
      <c r="AA261" s="140"/>
      <c r="AB261" s="140"/>
      <c r="AC261" s="140"/>
      <c r="AD261" s="140"/>
      <c r="AE261" s="445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BC261" s="1"/>
      <c r="BD261" s="1"/>
    </row>
    <row r="262" spans="16:56" ht="18">
      <c r="P262" s="1"/>
      <c r="Q262" s="94"/>
      <c r="R262" s="142">
        <v>0</v>
      </c>
      <c r="S262" s="474"/>
      <c r="T262" s="474"/>
      <c r="U262" s="474"/>
      <c r="V262" s="475"/>
      <c r="W262" s="476">
        <v>0</v>
      </c>
      <c r="X262" s="477"/>
      <c r="Y262" s="477"/>
      <c r="Z262" s="477"/>
      <c r="AA262" s="477"/>
      <c r="AB262" s="477"/>
      <c r="AC262" s="477"/>
      <c r="AD262" s="477"/>
      <c r="AE262" s="445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BC262" s="1"/>
      <c r="BD262" s="1"/>
    </row>
    <row r="263" spans="16:56" ht="18">
      <c r="P263" s="1"/>
      <c r="Q263" s="94"/>
      <c r="R263" s="143" t="s">
        <v>16</v>
      </c>
      <c r="S263" s="474"/>
      <c r="T263" s="474"/>
      <c r="U263" s="474"/>
      <c r="V263" s="475"/>
      <c r="W263" s="476"/>
      <c r="X263" s="477"/>
      <c r="Y263" s="477"/>
      <c r="Z263" s="477"/>
      <c r="AA263" s="477"/>
      <c r="AB263" s="477"/>
      <c r="AC263" s="477"/>
      <c r="AD263" s="477"/>
      <c r="AE263" s="445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BC263" s="1"/>
      <c r="BD263" s="1"/>
    </row>
    <row r="264" spans="16:56" ht="18">
      <c r="P264" s="1"/>
      <c r="Q264" s="94"/>
      <c r="R264" s="143" t="s">
        <v>17</v>
      </c>
      <c r="S264" s="474"/>
      <c r="T264" s="474"/>
      <c r="U264" s="474"/>
      <c r="V264" s="475"/>
      <c r="W264" s="476"/>
      <c r="X264" s="477"/>
      <c r="Y264" s="477"/>
      <c r="Z264" s="477"/>
      <c r="AA264" s="477"/>
      <c r="AB264" s="477"/>
      <c r="AC264" s="477"/>
      <c r="AD264" s="477"/>
      <c r="AE264" s="445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BC264" s="1"/>
      <c r="BD264" s="1"/>
    </row>
    <row r="265" spans="16:56" ht="18">
      <c r="P265" s="1"/>
      <c r="Q265" s="94"/>
      <c r="R265" s="143" t="s">
        <v>126</v>
      </c>
      <c r="S265" s="474"/>
      <c r="T265" s="474"/>
      <c r="U265" s="474"/>
      <c r="V265" s="475"/>
      <c r="W265" s="476"/>
      <c r="X265" s="477"/>
      <c r="Y265" s="477"/>
      <c r="Z265" s="477"/>
      <c r="AA265" s="477"/>
      <c r="AB265" s="477"/>
      <c r="AC265" s="477"/>
      <c r="AD265" s="477"/>
      <c r="AE265" s="445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BC265" s="1"/>
      <c r="BD265" s="1"/>
    </row>
    <row r="266" spans="16:56" ht="18">
      <c r="P266" s="1"/>
      <c r="Q266" s="94"/>
      <c r="R266" s="143" t="s">
        <v>127</v>
      </c>
      <c r="S266" s="474"/>
      <c r="T266" s="474"/>
      <c r="U266" s="474"/>
      <c r="V266" s="475"/>
      <c r="W266" s="476"/>
      <c r="X266" s="477"/>
      <c r="Y266" s="477"/>
      <c r="Z266" s="477"/>
      <c r="AA266" s="477"/>
      <c r="AB266" s="477"/>
      <c r="AC266" s="477"/>
      <c r="AD266" s="477"/>
      <c r="AE266" s="445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BC266" s="1"/>
      <c r="BD266" s="1"/>
    </row>
    <row r="267" spans="16:56" ht="18">
      <c r="P267" s="1"/>
      <c r="Q267" s="94"/>
      <c r="R267" s="143" t="s">
        <v>128</v>
      </c>
      <c r="S267" s="474"/>
      <c r="T267" s="474"/>
      <c r="U267" s="474"/>
      <c r="V267" s="475"/>
      <c r="W267" s="476"/>
      <c r="X267" s="477"/>
      <c r="Y267" s="477"/>
      <c r="Z267" s="477"/>
      <c r="AA267" s="477"/>
      <c r="AB267" s="477"/>
      <c r="AC267" s="477"/>
      <c r="AD267" s="477"/>
      <c r="AE267" s="445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BC267" s="1"/>
      <c r="BD267" s="1"/>
    </row>
    <row r="268" spans="16:56" ht="18">
      <c r="P268" s="1"/>
      <c r="Q268" s="94"/>
      <c r="R268" s="143" t="s">
        <v>129</v>
      </c>
      <c r="S268" s="474"/>
      <c r="T268" s="474"/>
      <c r="U268" s="474"/>
      <c r="V268" s="475"/>
      <c r="W268" s="476"/>
      <c r="X268" s="477"/>
      <c r="Y268" s="477"/>
      <c r="Z268" s="477"/>
      <c r="AA268" s="477"/>
      <c r="AB268" s="477"/>
      <c r="AC268" s="477"/>
      <c r="AD268" s="477"/>
      <c r="AE268" s="445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BC268" s="1"/>
      <c r="BD268" s="1"/>
    </row>
    <row r="269" spans="16:56" ht="18">
      <c r="P269" s="1"/>
      <c r="Q269" s="94"/>
      <c r="R269" s="143" t="s">
        <v>130</v>
      </c>
      <c r="S269" s="474"/>
      <c r="T269" s="474"/>
      <c r="U269" s="474"/>
      <c r="V269" s="475"/>
      <c r="W269" s="476"/>
      <c r="X269" s="477"/>
      <c r="Y269" s="477"/>
      <c r="Z269" s="477"/>
      <c r="AA269" s="477"/>
      <c r="AB269" s="477"/>
      <c r="AC269" s="477"/>
      <c r="AD269" s="477"/>
      <c r="AE269" s="445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BC269" s="1"/>
      <c r="BD269" s="1"/>
    </row>
    <row r="270" spans="16:56" ht="18">
      <c r="P270" s="1"/>
      <c r="Q270" s="94"/>
      <c r="R270" s="143" t="s">
        <v>131</v>
      </c>
      <c r="S270" s="474"/>
      <c r="T270" s="474"/>
      <c r="U270" s="474"/>
      <c r="V270" s="475"/>
      <c r="W270" s="476"/>
      <c r="X270" s="477"/>
      <c r="Y270" s="477"/>
      <c r="Z270" s="477"/>
      <c r="AA270" s="477"/>
      <c r="AB270" s="477"/>
      <c r="AC270" s="477"/>
      <c r="AD270" s="477"/>
      <c r="AE270" s="445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BC270" s="1"/>
      <c r="BD270" s="1"/>
    </row>
    <row r="271" spans="16:56" ht="18">
      <c r="P271" s="1"/>
      <c r="Q271" s="94"/>
      <c r="R271" s="143" t="s">
        <v>132</v>
      </c>
      <c r="S271" s="474"/>
      <c r="T271" s="474"/>
      <c r="U271" s="474"/>
      <c r="V271" s="475"/>
      <c r="W271" s="476"/>
      <c r="X271" s="477"/>
      <c r="Y271" s="477"/>
      <c r="Z271" s="477"/>
      <c r="AA271" s="477"/>
      <c r="AB271" s="477"/>
      <c r="AC271" s="477"/>
      <c r="AD271" s="477"/>
      <c r="AE271" s="445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BC271" s="1"/>
      <c r="BD271" s="1"/>
    </row>
    <row r="272" spans="16:56" ht="18">
      <c r="P272" s="1"/>
      <c r="Q272" s="94"/>
      <c r="R272" s="143" t="s">
        <v>133</v>
      </c>
      <c r="S272" s="474"/>
      <c r="T272" s="474"/>
      <c r="U272" s="474"/>
      <c r="V272" s="475"/>
      <c r="W272" s="476"/>
      <c r="X272" s="477"/>
      <c r="Y272" s="477"/>
      <c r="Z272" s="477"/>
      <c r="AA272" s="477"/>
      <c r="AB272" s="477"/>
      <c r="AC272" s="477"/>
      <c r="AD272" s="477"/>
      <c r="AE272" s="445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BC272" s="1"/>
      <c r="BD272" s="1"/>
    </row>
    <row r="273" spans="16:56" ht="28.5" customHeight="1" thickBot="1">
      <c r="P273" s="1"/>
      <c r="Q273" s="94"/>
      <c r="R273" s="144" t="s">
        <v>134</v>
      </c>
      <c r="S273" s="484"/>
      <c r="T273" s="484"/>
      <c r="U273" s="484"/>
      <c r="V273" s="485"/>
      <c r="W273" s="486"/>
      <c r="X273" s="487"/>
      <c r="Y273" s="487"/>
      <c r="Z273" s="487"/>
      <c r="AA273" s="487"/>
      <c r="AB273" s="487"/>
      <c r="AC273" s="487"/>
      <c r="AD273" s="487"/>
      <c r="AE273" s="446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BC273" s="1"/>
      <c r="BD273" s="1"/>
    </row>
    <row r="274" spans="16:56" ht="15">
      <c r="P274" s="1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BC274" s="1"/>
      <c r="BD274" s="1"/>
    </row>
    <row r="275" spans="16:56" ht="15">
      <c r="P275" s="1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BC275" s="1"/>
      <c r="BD275" s="1"/>
    </row>
    <row r="276" spans="16:56" ht="15">
      <c r="P276" s="1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BC276" s="1"/>
      <c r="BD276" s="1"/>
    </row>
    <row r="277" spans="5:56" ht="15">
      <c r="E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BC277" s="1"/>
      <c r="BD277" s="1"/>
    </row>
    <row r="278" spans="5:56" ht="15">
      <c r="E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BC278" s="1"/>
      <c r="BD278" s="1"/>
    </row>
    <row r="279" spans="5:56" ht="15">
      <c r="E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BC279" s="1"/>
      <c r="BD279" s="1"/>
    </row>
    <row r="280" spans="5:56" ht="15">
      <c r="E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BC280" s="1"/>
      <c r="BD280" s="1"/>
    </row>
    <row r="281" spans="5:56" ht="15">
      <c r="E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BC281" s="1"/>
      <c r="BD281" s="1"/>
    </row>
    <row r="282" spans="5:56" ht="15">
      <c r="E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BC282" s="1"/>
      <c r="BD282" s="1"/>
    </row>
    <row r="283" spans="5:56" ht="15">
      <c r="E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BC283" s="1"/>
      <c r="BD283" s="1"/>
    </row>
    <row r="284" spans="5:56" ht="15">
      <c r="E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BC284" s="1"/>
      <c r="BD284" s="1"/>
    </row>
    <row r="285" spans="5:56" ht="15">
      <c r="E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BC285" s="1"/>
      <c r="BD285" s="1"/>
    </row>
    <row r="286" spans="5:56" ht="15">
      <c r="E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BC286" s="1"/>
      <c r="BD286" s="1"/>
    </row>
    <row r="287" spans="5:56" ht="15">
      <c r="E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BC287" s="1"/>
      <c r="BD287" s="1"/>
    </row>
    <row r="288" spans="5:56" ht="15">
      <c r="E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BC288" s="1"/>
      <c r="BD288" s="1"/>
    </row>
    <row r="289" spans="5:56" ht="15">
      <c r="E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BC289" s="1"/>
      <c r="BD289" s="1"/>
    </row>
    <row r="290" spans="5:56" ht="15">
      <c r="E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BC290" s="1"/>
      <c r="BD290" s="1"/>
    </row>
    <row r="291" spans="5:56" ht="15">
      <c r="E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BC291" s="1"/>
      <c r="BD291" s="1"/>
    </row>
    <row r="292" spans="5:56" ht="15">
      <c r="E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BC292" s="1"/>
      <c r="BD292" s="1"/>
    </row>
    <row r="293" spans="5:56" ht="15">
      <c r="E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BC293" s="1"/>
      <c r="BD293" s="1"/>
    </row>
    <row r="294" spans="5:56" ht="15">
      <c r="E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BC294" s="1"/>
      <c r="BD294" s="1"/>
    </row>
    <row r="295" spans="55:56" ht="15">
      <c r="BC295" s="1"/>
      <c r="BD295" s="1"/>
    </row>
    <row r="296" spans="55:56" ht="15">
      <c r="BC296" s="1"/>
      <c r="BD296" s="1"/>
    </row>
    <row r="297" spans="55:56" ht="15">
      <c r="BC297" s="1"/>
      <c r="BD297" s="1"/>
    </row>
    <row r="298" spans="55:56" ht="15">
      <c r="BC298" s="1"/>
      <c r="BD298" s="1"/>
    </row>
    <row r="299" spans="55:56" ht="15">
      <c r="BC299" s="1"/>
      <c r="BD299" s="1"/>
    </row>
    <row r="300" spans="55:56" ht="15">
      <c r="BC300" s="1"/>
      <c r="BD300" s="1"/>
    </row>
    <row r="301" spans="55:56" ht="15">
      <c r="BC301" s="1"/>
      <c r="BD301" s="1"/>
    </row>
    <row r="302" spans="55:56" ht="15">
      <c r="BC302" s="1"/>
      <c r="BD302" s="1"/>
    </row>
    <row r="303" spans="55:56" ht="15">
      <c r="BC303" s="1"/>
      <c r="BD303" s="1"/>
    </row>
    <row r="304" spans="55:56" ht="15">
      <c r="BC304" s="1"/>
      <c r="BD304" s="1"/>
    </row>
    <row r="305" spans="55:56" ht="15">
      <c r="BC305" s="1"/>
      <c r="BD305" s="1"/>
    </row>
    <row r="306" spans="55:56" ht="15">
      <c r="BC306" s="1"/>
      <c r="BD306" s="1"/>
    </row>
    <row r="307" spans="55:56" ht="15">
      <c r="BC307" s="1"/>
      <c r="BD307" s="1"/>
    </row>
    <row r="308" spans="55:56" ht="15">
      <c r="BC308" s="1"/>
      <c r="BD308" s="1"/>
    </row>
    <row r="309" spans="55:56" ht="15">
      <c r="BC309" s="1"/>
      <c r="BD309" s="1"/>
    </row>
    <row r="310" spans="55:56" ht="15">
      <c r="BC310" s="1"/>
      <c r="BD310" s="1"/>
    </row>
    <row r="311" spans="55:56" ht="15">
      <c r="BC311" s="1"/>
      <c r="BD311" s="1"/>
    </row>
    <row r="312" spans="55:56" ht="15">
      <c r="BC312" s="1"/>
      <c r="BD312" s="1"/>
    </row>
    <row r="313" spans="55:56" ht="15">
      <c r="BC313" s="1"/>
      <c r="BD313" s="1"/>
    </row>
    <row r="314" spans="55:56" ht="15">
      <c r="BC314" s="1"/>
      <c r="BD314" s="1"/>
    </row>
    <row r="315" spans="55:56" ht="15">
      <c r="BC315" s="1"/>
      <c r="BD315" s="1"/>
    </row>
    <row r="316" spans="55:56" ht="15">
      <c r="BC316" s="1"/>
      <c r="BD316" s="1"/>
    </row>
    <row r="317" spans="55:56" ht="15">
      <c r="BC317" s="1"/>
      <c r="BD317" s="1"/>
    </row>
    <row r="318" spans="55:56" ht="15">
      <c r="BC318" s="1"/>
      <c r="BD318" s="1"/>
    </row>
    <row r="319" spans="55:56" ht="15">
      <c r="BC319" s="1"/>
      <c r="BD319" s="1"/>
    </row>
    <row r="320" spans="55:56" ht="15">
      <c r="BC320" s="1"/>
      <c r="BD320" s="1"/>
    </row>
    <row r="321" spans="55:56" ht="15">
      <c r="BC321" s="1"/>
      <c r="BD321" s="1"/>
    </row>
    <row r="322" spans="55:56" ht="15">
      <c r="BC322" s="1"/>
      <c r="BD322" s="1"/>
    </row>
    <row r="323" spans="55:56" ht="15">
      <c r="BC323" s="1"/>
      <c r="BD323" s="1"/>
    </row>
    <row r="324" spans="55:56" ht="15">
      <c r="BC324" s="1"/>
      <c r="BD324" s="1"/>
    </row>
  </sheetData>
  <sheetProtection/>
  <mergeCells count="476">
    <mergeCell ref="BH118:BJ118"/>
    <mergeCell ref="BK118:BN118"/>
    <mergeCell ref="BG115:BJ115"/>
    <mergeCell ref="BK115:BN115"/>
    <mergeCell ref="BH116:BJ116"/>
    <mergeCell ref="BK116:BN116"/>
    <mergeCell ref="BH117:BJ117"/>
    <mergeCell ref="BK117:BN117"/>
    <mergeCell ref="BH110:BJ110"/>
    <mergeCell ref="BL110:BN110"/>
    <mergeCell ref="BH111:BJ111"/>
    <mergeCell ref="BL111:BN111"/>
    <mergeCell ref="BH112:BJ112"/>
    <mergeCell ref="BG114:BN114"/>
    <mergeCell ref="BF68:BF69"/>
    <mergeCell ref="BH85:BJ85"/>
    <mergeCell ref="BK85:BM85"/>
    <mergeCell ref="BN85:BP85"/>
    <mergeCell ref="BQ85:BS85"/>
    <mergeCell ref="BG109:BJ109"/>
    <mergeCell ref="BK109:BN109"/>
    <mergeCell ref="BJ56:BM57"/>
    <mergeCell ref="BN57:BN59"/>
    <mergeCell ref="BO57:BR58"/>
    <mergeCell ref="BI58:BI59"/>
    <mergeCell ref="BJ58:BM59"/>
    <mergeCell ref="BH66:BI66"/>
    <mergeCell ref="BJ66:BK66"/>
    <mergeCell ref="BL66:BM66"/>
    <mergeCell ref="BN66:BO66"/>
    <mergeCell ref="BP66:BQ66"/>
    <mergeCell ref="BP19:BP20"/>
    <mergeCell ref="BQ19:BQ20"/>
    <mergeCell ref="BR19:BR20"/>
    <mergeCell ref="BG44:BJ44"/>
    <mergeCell ref="BG47:BN49"/>
    <mergeCell ref="BI54:BI55"/>
    <mergeCell ref="BJ54:BM55"/>
    <mergeCell ref="BN54:BN56"/>
    <mergeCell ref="BO54:BR55"/>
    <mergeCell ref="BI56:BI57"/>
    <mergeCell ref="BO14:BP14"/>
    <mergeCell ref="BQ14:BR14"/>
    <mergeCell ref="BF16:BH16"/>
    <mergeCell ref="BI19:BI20"/>
    <mergeCell ref="BJ19:BJ20"/>
    <mergeCell ref="BK19:BK20"/>
    <mergeCell ref="BL19:BL20"/>
    <mergeCell ref="BM19:BM20"/>
    <mergeCell ref="BN19:BN20"/>
    <mergeCell ref="BO19:BO20"/>
    <mergeCell ref="BE2:BS2"/>
    <mergeCell ref="BI12:BR12"/>
    <mergeCell ref="BI14:BJ14"/>
    <mergeCell ref="BK14:BL14"/>
    <mergeCell ref="BM14:BN14"/>
    <mergeCell ref="U4:Y4"/>
    <mergeCell ref="AY3:AZ4"/>
    <mergeCell ref="AX5:AZ5"/>
    <mergeCell ref="Z2:AB2"/>
    <mergeCell ref="AC2:AD2"/>
    <mergeCell ref="C5:E5"/>
    <mergeCell ref="F4:M4"/>
    <mergeCell ref="F5:G5"/>
    <mergeCell ref="AI68:AN69"/>
    <mergeCell ref="AR68:AZ69"/>
    <mergeCell ref="AA5:AB5"/>
    <mergeCell ref="AC5:AD5"/>
    <mergeCell ref="AL5:AN5"/>
    <mergeCell ref="AO5:AQ5"/>
    <mergeCell ref="AE67:AE69"/>
    <mergeCell ref="N2:O2"/>
    <mergeCell ref="N3:O4"/>
    <mergeCell ref="F2:M2"/>
    <mergeCell ref="C3:M3"/>
    <mergeCell ref="AV2:AX2"/>
    <mergeCell ref="AV3:AX3"/>
    <mergeCell ref="AV4:AX4"/>
    <mergeCell ref="Z4:AB4"/>
    <mergeCell ref="AE4:AE66"/>
    <mergeCell ref="Y5:Z5"/>
    <mergeCell ref="B62:B63"/>
    <mergeCell ref="C62:F63"/>
    <mergeCell ref="B64:B65"/>
    <mergeCell ref="C64:F65"/>
    <mergeCell ref="H65:O67"/>
    <mergeCell ref="F61:O61"/>
    <mergeCell ref="W266:AD266"/>
    <mergeCell ref="S258:V258"/>
    <mergeCell ref="X258:AD258"/>
    <mergeCell ref="S262:V262"/>
    <mergeCell ref="B66:B67"/>
    <mergeCell ref="B60:E61"/>
    <mergeCell ref="C66:F67"/>
    <mergeCell ref="G62:G64"/>
    <mergeCell ref="H62:O64"/>
    <mergeCell ref="G65:G67"/>
    <mergeCell ref="W267:AD267"/>
    <mergeCell ref="S268:V268"/>
    <mergeCell ref="W268:AD268"/>
    <mergeCell ref="S269:V269"/>
    <mergeCell ref="W269:AD269"/>
    <mergeCell ref="S264:V264"/>
    <mergeCell ref="W264:AD264"/>
    <mergeCell ref="S265:V265"/>
    <mergeCell ref="W265:AD265"/>
    <mergeCell ref="S266:V266"/>
    <mergeCell ref="S273:V273"/>
    <mergeCell ref="W273:AD273"/>
    <mergeCell ref="C7:C8"/>
    <mergeCell ref="S270:V270"/>
    <mergeCell ref="W270:AD270"/>
    <mergeCell ref="S271:V271"/>
    <mergeCell ref="W271:AD271"/>
    <mergeCell ref="S272:V272"/>
    <mergeCell ref="W272:AD272"/>
    <mergeCell ref="S267:V267"/>
    <mergeCell ref="W262:AD262"/>
    <mergeCell ref="S263:V263"/>
    <mergeCell ref="W263:AD263"/>
    <mergeCell ref="S255:V255"/>
    <mergeCell ref="X255:AD255"/>
    <mergeCell ref="S256:V256"/>
    <mergeCell ref="X256:AD256"/>
    <mergeCell ref="S257:V257"/>
    <mergeCell ref="X257:AD257"/>
    <mergeCell ref="S253:V253"/>
    <mergeCell ref="X253:AD253"/>
    <mergeCell ref="S254:V254"/>
    <mergeCell ref="X254:AD254"/>
    <mergeCell ref="S249:V249"/>
    <mergeCell ref="X249:AD249"/>
    <mergeCell ref="S250:V250"/>
    <mergeCell ref="X250:AD250"/>
    <mergeCell ref="R251:V251"/>
    <mergeCell ref="W251:AD251"/>
    <mergeCell ref="S244:V244"/>
    <mergeCell ref="X244:AD244"/>
    <mergeCell ref="S245:V245"/>
    <mergeCell ref="X245:AD245"/>
    <mergeCell ref="S252:V252"/>
    <mergeCell ref="X252:AD252"/>
    <mergeCell ref="AE199:AE235"/>
    <mergeCell ref="S246:V246"/>
    <mergeCell ref="X246:AD246"/>
    <mergeCell ref="S247:V247"/>
    <mergeCell ref="X247:AD247"/>
    <mergeCell ref="S248:V248"/>
    <mergeCell ref="X248:AD248"/>
    <mergeCell ref="X242:AD242"/>
    <mergeCell ref="S243:V243"/>
    <mergeCell ref="X243:AD243"/>
    <mergeCell ref="S235:V235"/>
    <mergeCell ref="W235:AD235"/>
    <mergeCell ref="R237:AB239"/>
    <mergeCell ref="AC237:AD237"/>
    <mergeCell ref="AE237:AE273"/>
    <mergeCell ref="AC238:AD239"/>
    <mergeCell ref="R240:AD240"/>
    <mergeCell ref="S241:V241"/>
    <mergeCell ref="X241:AD241"/>
    <mergeCell ref="S242:V242"/>
    <mergeCell ref="S229:V229"/>
    <mergeCell ref="W229:AD229"/>
    <mergeCell ref="S230:V230"/>
    <mergeCell ref="W230:AD230"/>
    <mergeCell ref="S231:V231"/>
    <mergeCell ref="W231:AD231"/>
    <mergeCell ref="S232:V232"/>
    <mergeCell ref="W232:AD232"/>
    <mergeCell ref="S233:V233"/>
    <mergeCell ref="W233:AD233"/>
    <mergeCell ref="S234:V234"/>
    <mergeCell ref="W234:AD234"/>
    <mergeCell ref="S220:V220"/>
    <mergeCell ref="X220:AD220"/>
    <mergeCell ref="S224:V224"/>
    <mergeCell ref="W224:AD224"/>
    <mergeCell ref="S225:V225"/>
    <mergeCell ref="W225:AD225"/>
    <mergeCell ref="S226:V226"/>
    <mergeCell ref="W226:AD226"/>
    <mergeCell ref="S227:V227"/>
    <mergeCell ref="W227:AD227"/>
    <mergeCell ref="S228:V228"/>
    <mergeCell ref="W228:AD228"/>
    <mergeCell ref="S214:V214"/>
    <mergeCell ref="X214:AD214"/>
    <mergeCell ref="S215:V215"/>
    <mergeCell ref="X215:AD215"/>
    <mergeCell ref="S216:V216"/>
    <mergeCell ref="X216:AD216"/>
    <mergeCell ref="S217:V217"/>
    <mergeCell ref="X217:AD217"/>
    <mergeCell ref="S218:V218"/>
    <mergeCell ref="X218:AD218"/>
    <mergeCell ref="S219:V219"/>
    <mergeCell ref="X219:AD219"/>
    <mergeCell ref="R213:V213"/>
    <mergeCell ref="W213:AD213"/>
    <mergeCell ref="S208:V208"/>
    <mergeCell ref="X208:AD208"/>
    <mergeCell ref="S209:V209"/>
    <mergeCell ref="X209:AD209"/>
    <mergeCell ref="S210:V210"/>
    <mergeCell ref="X210:AD210"/>
    <mergeCell ref="S203:V203"/>
    <mergeCell ref="X203:AD203"/>
    <mergeCell ref="S204:V204"/>
    <mergeCell ref="S211:V211"/>
    <mergeCell ref="X211:AD211"/>
    <mergeCell ref="S212:V212"/>
    <mergeCell ref="X212:AD212"/>
    <mergeCell ref="X204:AD204"/>
    <mergeCell ref="S205:V205"/>
    <mergeCell ref="X205:AD205"/>
    <mergeCell ref="S197:V197"/>
    <mergeCell ref="W197:AD197"/>
    <mergeCell ref="R199:AB201"/>
    <mergeCell ref="AC199:AD199"/>
    <mergeCell ref="AC200:AD201"/>
    <mergeCell ref="R202:AD202"/>
    <mergeCell ref="S206:V206"/>
    <mergeCell ref="X206:AD206"/>
    <mergeCell ref="S207:V207"/>
    <mergeCell ref="X207:AD207"/>
    <mergeCell ref="S191:V191"/>
    <mergeCell ref="W191:AD191"/>
    <mergeCell ref="S192:V192"/>
    <mergeCell ref="W192:AD192"/>
    <mergeCell ref="S193:V193"/>
    <mergeCell ref="W193:AD193"/>
    <mergeCell ref="S194:V194"/>
    <mergeCell ref="W194:AD194"/>
    <mergeCell ref="S195:V195"/>
    <mergeCell ref="W195:AD195"/>
    <mergeCell ref="S196:V196"/>
    <mergeCell ref="W196:AD196"/>
    <mergeCell ref="S182:V182"/>
    <mergeCell ref="X182:AD182"/>
    <mergeCell ref="S186:V186"/>
    <mergeCell ref="W186:AD186"/>
    <mergeCell ref="S187:V187"/>
    <mergeCell ref="W187:AD187"/>
    <mergeCell ref="S188:V188"/>
    <mergeCell ref="W188:AD188"/>
    <mergeCell ref="S189:V189"/>
    <mergeCell ref="W189:AD189"/>
    <mergeCell ref="S190:V190"/>
    <mergeCell ref="W190:AD190"/>
    <mergeCell ref="S176:V176"/>
    <mergeCell ref="X176:AD176"/>
    <mergeCell ref="S177:V177"/>
    <mergeCell ref="X177:AD177"/>
    <mergeCell ref="S178:V178"/>
    <mergeCell ref="X178:AD178"/>
    <mergeCell ref="S179:V179"/>
    <mergeCell ref="X179:AD179"/>
    <mergeCell ref="S180:V180"/>
    <mergeCell ref="X180:AD180"/>
    <mergeCell ref="S181:V181"/>
    <mergeCell ref="X181:AD181"/>
    <mergeCell ref="S169:V169"/>
    <mergeCell ref="X169:AD169"/>
    <mergeCell ref="S170:V170"/>
    <mergeCell ref="X170:AD170"/>
    <mergeCell ref="S171:V171"/>
    <mergeCell ref="X171:AD171"/>
    <mergeCell ref="S172:V172"/>
    <mergeCell ref="X172:AD172"/>
    <mergeCell ref="S173:V173"/>
    <mergeCell ref="X173:AD173"/>
    <mergeCell ref="X174:AD174"/>
    <mergeCell ref="R175:V175"/>
    <mergeCell ref="W175:AD175"/>
    <mergeCell ref="X162:AD162"/>
    <mergeCell ref="S163:V163"/>
    <mergeCell ref="X163:AD163"/>
    <mergeCell ref="S164:V164"/>
    <mergeCell ref="X164:AD164"/>
    <mergeCell ref="S165:V165"/>
    <mergeCell ref="X165:AD165"/>
    <mergeCell ref="S166:V166"/>
    <mergeCell ref="X166:AD166"/>
    <mergeCell ref="S167:V167"/>
    <mergeCell ref="X167:AD167"/>
    <mergeCell ref="S168:V168"/>
    <mergeCell ref="X168:AD168"/>
    <mergeCell ref="AE155:AE197"/>
    <mergeCell ref="AC156:AD157"/>
    <mergeCell ref="R158:AD158"/>
    <mergeCell ref="S159:V159"/>
    <mergeCell ref="X159:AD159"/>
    <mergeCell ref="S160:V160"/>
    <mergeCell ref="X160:AD160"/>
    <mergeCell ref="S161:V161"/>
    <mergeCell ref="X161:AD161"/>
    <mergeCell ref="S162:V162"/>
    <mergeCell ref="S149:V149"/>
    <mergeCell ref="W149:AD149"/>
    <mergeCell ref="S150:V150"/>
    <mergeCell ref="W150:AD150"/>
    <mergeCell ref="S151:V151"/>
    <mergeCell ref="W151:AD151"/>
    <mergeCell ref="S152:V152"/>
    <mergeCell ref="W152:AD152"/>
    <mergeCell ref="S153:V153"/>
    <mergeCell ref="W153:AD153"/>
    <mergeCell ref="R155:AB157"/>
    <mergeCell ref="AC155:AD155"/>
    <mergeCell ref="S143:V143"/>
    <mergeCell ref="W143:AD143"/>
    <mergeCell ref="S144:V144"/>
    <mergeCell ref="W144:AD144"/>
    <mergeCell ref="S145:V145"/>
    <mergeCell ref="W145:AD145"/>
    <mergeCell ref="S146:V146"/>
    <mergeCell ref="W146:AD146"/>
    <mergeCell ref="S147:V147"/>
    <mergeCell ref="W147:AD147"/>
    <mergeCell ref="S148:V148"/>
    <mergeCell ref="W148:AD148"/>
    <mergeCell ref="S134:V134"/>
    <mergeCell ref="X134:AD134"/>
    <mergeCell ref="S135:V135"/>
    <mergeCell ref="X135:AD135"/>
    <mergeCell ref="S136:V136"/>
    <mergeCell ref="X136:AD136"/>
    <mergeCell ref="S137:V137"/>
    <mergeCell ref="X137:AD137"/>
    <mergeCell ref="S138:V138"/>
    <mergeCell ref="X138:AD138"/>
    <mergeCell ref="S142:V142"/>
    <mergeCell ref="W142:AD142"/>
    <mergeCell ref="S128:V128"/>
    <mergeCell ref="X128:AD128"/>
    <mergeCell ref="S129:V129"/>
    <mergeCell ref="X129:AD129"/>
    <mergeCell ref="S130:V130"/>
    <mergeCell ref="X130:AD130"/>
    <mergeCell ref="R131:V131"/>
    <mergeCell ref="W131:AD131"/>
    <mergeCell ref="S132:V132"/>
    <mergeCell ref="X132:AD132"/>
    <mergeCell ref="S133:V133"/>
    <mergeCell ref="X133:AD133"/>
    <mergeCell ref="X125:AD125"/>
    <mergeCell ref="S126:V126"/>
    <mergeCell ref="X126:AD126"/>
    <mergeCell ref="S127:V127"/>
    <mergeCell ref="X127:AD127"/>
    <mergeCell ref="R118:AB120"/>
    <mergeCell ref="AC118:AD118"/>
    <mergeCell ref="S114:V114"/>
    <mergeCell ref="W114:AD114"/>
    <mergeCell ref="S115:V115"/>
    <mergeCell ref="W115:AD115"/>
    <mergeCell ref="S116:V116"/>
    <mergeCell ref="W116:AD116"/>
    <mergeCell ref="AE118:AE153"/>
    <mergeCell ref="AC119:AD120"/>
    <mergeCell ref="R121:AD121"/>
    <mergeCell ref="S122:V122"/>
    <mergeCell ref="X122:AD122"/>
    <mergeCell ref="S123:V123"/>
    <mergeCell ref="X123:AD123"/>
    <mergeCell ref="S124:V124"/>
    <mergeCell ref="X124:AD124"/>
    <mergeCell ref="S125:V125"/>
    <mergeCell ref="S108:V108"/>
    <mergeCell ref="W108:AD108"/>
    <mergeCell ref="S109:V109"/>
    <mergeCell ref="W109:AD109"/>
    <mergeCell ref="S110:V110"/>
    <mergeCell ref="W110:AD110"/>
    <mergeCell ref="S111:V111"/>
    <mergeCell ref="W111:AD111"/>
    <mergeCell ref="S112:V112"/>
    <mergeCell ref="W112:AD112"/>
    <mergeCell ref="S113:V113"/>
    <mergeCell ref="W113:AD113"/>
    <mergeCell ref="S99:V99"/>
    <mergeCell ref="X99:AD99"/>
    <mergeCell ref="S100:V100"/>
    <mergeCell ref="X100:AD100"/>
    <mergeCell ref="S101:V101"/>
    <mergeCell ref="X101:AD101"/>
    <mergeCell ref="S105:V105"/>
    <mergeCell ref="W105:AD105"/>
    <mergeCell ref="S106:V106"/>
    <mergeCell ref="W106:AD106"/>
    <mergeCell ref="S107:V107"/>
    <mergeCell ref="W107:AD107"/>
    <mergeCell ref="S92:V92"/>
    <mergeCell ref="X92:AD92"/>
    <mergeCell ref="X93:AD93"/>
    <mergeCell ref="R94:V94"/>
    <mergeCell ref="W94:AD94"/>
    <mergeCell ref="S95:V95"/>
    <mergeCell ref="X95:AD95"/>
    <mergeCell ref="S96:V96"/>
    <mergeCell ref="X96:AD96"/>
    <mergeCell ref="S97:V97"/>
    <mergeCell ref="X97:AD97"/>
    <mergeCell ref="S98:V98"/>
    <mergeCell ref="X98:AD98"/>
    <mergeCell ref="S86:V86"/>
    <mergeCell ref="X86:AD86"/>
    <mergeCell ref="S87:V87"/>
    <mergeCell ref="X87:AD87"/>
    <mergeCell ref="S88:V88"/>
    <mergeCell ref="X88:AD88"/>
    <mergeCell ref="S89:V89"/>
    <mergeCell ref="X89:AD89"/>
    <mergeCell ref="S90:V90"/>
    <mergeCell ref="X90:AD90"/>
    <mergeCell ref="S91:V91"/>
    <mergeCell ref="X91:AD91"/>
    <mergeCell ref="S85:V85"/>
    <mergeCell ref="X85:AD85"/>
    <mergeCell ref="S80:V80"/>
    <mergeCell ref="X80:AD80"/>
    <mergeCell ref="S81:V81"/>
    <mergeCell ref="X81:AD81"/>
    <mergeCell ref="S82:V82"/>
    <mergeCell ref="X82:AD82"/>
    <mergeCell ref="S83:V83"/>
    <mergeCell ref="X83:AD83"/>
    <mergeCell ref="S84:V84"/>
    <mergeCell ref="X84:AD84"/>
    <mergeCell ref="S77:V77"/>
    <mergeCell ref="X77:AD77"/>
    <mergeCell ref="S78:V78"/>
    <mergeCell ref="X78:AD78"/>
    <mergeCell ref="S79:V79"/>
    <mergeCell ref="X79:AD79"/>
    <mergeCell ref="R74:AD74"/>
    <mergeCell ref="S75:V75"/>
    <mergeCell ref="X75:AD75"/>
    <mergeCell ref="R71:AB73"/>
    <mergeCell ref="AC71:AD71"/>
    <mergeCell ref="S76:V76"/>
    <mergeCell ref="X76:AD76"/>
    <mergeCell ref="AE71:AE116"/>
    <mergeCell ref="AC72:AD73"/>
    <mergeCell ref="AI66:AN67"/>
    <mergeCell ref="AR66:AZ67"/>
    <mergeCell ref="S67:U68"/>
    <mergeCell ref="V67:V68"/>
    <mergeCell ref="X67:X68"/>
    <mergeCell ref="Y67:AD68"/>
    <mergeCell ref="S65:U66"/>
    <mergeCell ref="V65:V66"/>
    <mergeCell ref="X65:X66"/>
    <mergeCell ref="S7:S8"/>
    <mergeCell ref="S63:V64"/>
    <mergeCell ref="X63:X64"/>
    <mergeCell ref="H5:I5"/>
    <mergeCell ref="J5:K5"/>
    <mergeCell ref="L5:M5"/>
    <mergeCell ref="N5:O5"/>
    <mergeCell ref="U5:V5"/>
    <mergeCell ref="W5:X5"/>
    <mergeCell ref="AI64:AN65"/>
    <mergeCell ref="AR64:AZ65"/>
    <mergeCell ref="Y65:AD66"/>
    <mergeCell ref="AI7:AI8"/>
    <mergeCell ref="Y63:AD64"/>
    <mergeCell ref="AR5:AT5"/>
    <mergeCell ref="AU5:AW5"/>
    <mergeCell ref="AE2:AE3"/>
    <mergeCell ref="AY2:AZ2"/>
    <mergeCell ref="Z3:AB3"/>
    <mergeCell ref="AC3:AD4"/>
    <mergeCell ref="AL4:AU4"/>
    <mergeCell ref="AI3:AU3"/>
  </mergeCells>
  <hyperlinks>
    <hyperlink ref="BF146" r:id="rId1" display="http://www.uprt.fr/place_du_chef_documents.htm"/>
    <hyperlink ref="BF148" r:id="rId2" display="http://www.uprt.fr/copier_documents.html"/>
    <hyperlink ref="BF150" r:id="rId3" display="http://www.hotellerie-restauration.ac-versailles.fr/spip.php?article1212"/>
    <hyperlink ref="BF152" r:id="rId4" display="http://www.academie-nationale-cuisine.fr/documents.html"/>
  </hyperlinks>
  <printOptions horizontalCentered="1"/>
  <pageMargins left="0.25" right="0.25" top="0.75" bottom="0.75" header="0.3" footer="0.3"/>
  <pageSetup fitToHeight="1" fitToWidth="1" horizontalDpi="300" verticalDpi="300" orientation="portrait" paperSize="9" scale="47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25"/>
  <sheetViews>
    <sheetView showZeros="0" tabSelected="1" zoomScale="77" zoomScaleNormal="77" zoomScalePageLayoutView="58" workbookViewId="0" topLeftCell="AO1">
      <selection activeCell="AX12" sqref="AX12"/>
    </sheetView>
  </sheetViews>
  <sheetFormatPr defaultColWidth="11.421875" defaultRowHeight="15"/>
  <cols>
    <col min="1" max="1" width="3.28125" style="1" customWidth="1"/>
    <col min="2" max="2" width="7.8515625" style="1" customWidth="1"/>
    <col min="3" max="3" width="52.28125" style="1" customWidth="1"/>
    <col min="4" max="4" width="13.28125" style="1" customWidth="1"/>
    <col min="5" max="5" width="14.7109375" style="1" customWidth="1"/>
    <col min="6" max="14" width="10.140625" style="1" customWidth="1"/>
    <col min="15" max="15" width="12.421875" style="1" customWidth="1"/>
    <col min="16" max="16" width="11.421875" style="3" customWidth="1"/>
    <col min="17" max="17" width="3.28125" style="1" customWidth="1"/>
    <col min="18" max="18" width="7.8515625" style="1" customWidth="1"/>
    <col min="19" max="19" width="52.28125" style="1" customWidth="1"/>
    <col min="20" max="20" width="13.28125" style="1" customWidth="1"/>
    <col min="21" max="21" width="13.00390625" style="1" customWidth="1"/>
    <col min="22" max="30" width="12.421875" style="1" customWidth="1"/>
    <col min="31" max="31" width="11.7109375" style="1" customWidth="1"/>
    <col min="32" max="32" width="13.28125" style="1" customWidth="1"/>
    <col min="33" max="33" width="14.7109375" style="1" customWidth="1"/>
    <col min="34" max="35" width="14.57421875" style="1" customWidth="1"/>
    <col min="36" max="36" width="10.00390625" style="1" customWidth="1"/>
    <col min="37" max="38" width="14.57421875" style="1" customWidth="1"/>
    <col min="39" max="39" width="10.00390625" style="1" customWidth="1"/>
    <col min="40" max="41" width="14.57421875" style="1" customWidth="1"/>
    <col min="42" max="42" width="10.00390625" style="1" customWidth="1"/>
    <col min="43" max="44" width="14.57421875" style="1" customWidth="1"/>
    <col min="45" max="45" width="10.00390625" style="1" customWidth="1"/>
    <col min="46" max="47" width="14.57421875" style="1" customWidth="1"/>
    <col min="48" max="48" width="10.00390625" style="1" customWidth="1"/>
    <col min="49" max="50" width="11.421875" style="3" customWidth="1"/>
    <col min="51" max="51" width="6.421875" style="208" customWidth="1"/>
    <col min="52" max="52" width="41.28125" style="208" customWidth="1"/>
    <col min="53" max="53" width="9.7109375" style="208" customWidth="1"/>
    <col min="54" max="54" width="16.00390625" style="208" customWidth="1"/>
    <col min="55" max="55" width="17.7109375" style="208" customWidth="1"/>
    <col min="56" max="56" width="18.8515625" style="208" customWidth="1"/>
    <col min="57" max="57" width="15.28125" style="208" customWidth="1"/>
    <col min="58" max="58" width="17.421875" style="208" customWidth="1"/>
    <col min="59" max="59" width="16.8515625" style="208" customWidth="1"/>
    <col min="60" max="60" width="16.00390625" style="208" customWidth="1"/>
    <col min="61" max="61" width="11.421875" style="208" customWidth="1"/>
    <col min="62" max="62" width="16.8515625" style="0" customWidth="1"/>
    <col min="63" max="63" width="15.140625" style="0" customWidth="1"/>
    <col min="64" max="64" width="17.00390625" style="0" customWidth="1"/>
    <col min="71" max="16384" width="11.421875" style="3" customWidth="1"/>
  </cols>
  <sheetData>
    <row r="1" spans="1:48" ht="13.5" thickBot="1">
      <c r="A1" s="2"/>
      <c r="B1" s="2"/>
      <c r="C1" s="2" t="str">
        <f>MID(ADDRESS(1,COLUMN()),2,FIND("$",MID(ADDRESS(1,COLUMN()),2,99))-1)</f>
        <v>C</v>
      </c>
      <c r="D1" s="2"/>
      <c r="E1" s="2">
        <v>0</v>
      </c>
      <c r="F1" s="2">
        <v>0</v>
      </c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 t="str">
        <f>MID(ADDRESS(1,COLUMN()),2,FIND("$",MID(ADDRESS(1,COLUMN()),2,99))-1)</f>
        <v>S</v>
      </c>
      <c r="T1" s="2"/>
      <c r="U1" s="2"/>
      <c r="V1" s="2">
        <v>0</v>
      </c>
      <c r="W1" s="2"/>
      <c r="X1" s="2"/>
      <c r="Y1" s="2"/>
      <c r="Z1" s="2"/>
      <c r="AA1" s="2"/>
      <c r="AB1" s="2"/>
      <c r="AC1" s="2"/>
      <c r="AD1" s="2"/>
      <c r="AE1" s="2">
        <v>0</v>
      </c>
      <c r="AF1" s="2">
        <v>0</v>
      </c>
      <c r="AG1" s="2">
        <v>0</v>
      </c>
      <c r="AH1" s="2">
        <v>0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65" ht="29.25" customHeight="1" thickBot="1">
      <c r="A2" s="4"/>
      <c r="B2" s="8"/>
      <c r="C2" s="9" t="s">
        <v>209</v>
      </c>
      <c r="D2" s="10"/>
      <c r="E2" s="10"/>
      <c r="F2" s="579" t="s">
        <v>0</v>
      </c>
      <c r="G2" s="579"/>
      <c r="H2" s="579"/>
      <c r="I2" s="579"/>
      <c r="J2" s="579"/>
      <c r="K2" s="579"/>
      <c r="L2" s="579"/>
      <c r="M2" s="579"/>
      <c r="N2" s="411" t="s">
        <v>2</v>
      </c>
      <c r="O2" s="412"/>
      <c r="Q2" s="4"/>
      <c r="R2" s="5"/>
      <c r="S2" s="6" t="s">
        <v>210</v>
      </c>
      <c r="T2" s="7"/>
      <c r="U2" s="7"/>
      <c r="V2" s="7"/>
      <c r="W2" s="7"/>
      <c r="X2" s="7"/>
      <c r="Y2" s="7"/>
      <c r="Z2" s="532" t="s">
        <v>1</v>
      </c>
      <c r="AA2" s="533"/>
      <c r="AB2" s="534"/>
      <c r="AC2" s="535" t="s">
        <v>2</v>
      </c>
      <c r="AD2" s="536"/>
      <c r="AE2" s="580" t="str">
        <f>AC3</f>
        <v>?</v>
      </c>
      <c r="AF2" s="10"/>
      <c r="AG2" s="10"/>
      <c r="AH2" s="10"/>
      <c r="AI2" s="10"/>
      <c r="AJ2" s="10"/>
      <c r="AK2" s="10"/>
      <c r="AL2" s="184" t="s">
        <v>3</v>
      </c>
      <c r="AM2" s="184"/>
      <c r="AN2" s="184"/>
      <c r="AO2" s="184"/>
      <c r="AP2" s="184"/>
      <c r="AQ2" s="184"/>
      <c r="AR2" s="501" t="s">
        <v>205</v>
      </c>
      <c r="AS2" s="502"/>
      <c r="AT2" s="503"/>
      <c r="AU2" s="411" t="s">
        <v>2</v>
      </c>
      <c r="AV2" s="412"/>
      <c r="AY2" s="522" t="s">
        <v>301</v>
      </c>
      <c r="AZ2" s="523"/>
      <c r="BA2" s="523"/>
      <c r="BB2" s="523"/>
      <c r="BC2" s="523"/>
      <c r="BD2" s="523"/>
      <c r="BE2" s="523"/>
      <c r="BF2" s="523"/>
      <c r="BG2" s="523"/>
      <c r="BH2" s="523"/>
      <c r="BI2" s="523"/>
      <c r="BJ2" s="523"/>
      <c r="BK2" s="523"/>
      <c r="BL2" s="523"/>
      <c r="BM2" s="524"/>
    </row>
    <row r="3" spans="1:72" ht="42.75" customHeight="1">
      <c r="A3" s="11"/>
      <c r="B3" s="186" t="s">
        <v>200</v>
      </c>
      <c r="C3" s="500" t="s">
        <v>276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497" t="s">
        <v>275</v>
      </c>
      <c r="O3" s="498"/>
      <c r="Q3" s="11"/>
      <c r="R3" s="12"/>
      <c r="S3" s="154" t="str">
        <f>C3</f>
        <v>NOM DU PLAT</v>
      </c>
      <c r="T3" s="154"/>
      <c r="U3" s="154"/>
      <c r="V3" s="154"/>
      <c r="W3" s="154"/>
      <c r="X3" s="154"/>
      <c r="Y3" s="155"/>
      <c r="Z3" s="413">
        <f ca="1">NOW()</f>
        <v>41686.577067592596</v>
      </c>
      <c r="AA3" s="414"/>
      <c r="AB3" s="415"/>
      <c r="AC3" s="416" t="str">
        <f>N3</f>
        <v>?</v>
      </c>
      <c r="AD3" s="417"/>
      <c r="AE3" s="581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  <c r="AR3" s="504">
        <f ca="1">NOW()</f>
        <v>41686.577067592596</v>
      </c>
      <c r="AS3" s="505"/>
      <c r="AT3" s="506"/>
      <c r="AU3" s="416" t="str">
        <f>N3</f>
        <v>?</v>
      </c>
      <c r="AV3" s="531"/>
      <c r="AY3" s="601" t="s">
        <v>601</v>
      </c>
      <c r="AZ3" s="602"/>
      <c r="BA3" s="215"/>
      <c r="BB3" s="215"/>
      <c r="BC3" s="215"/>
      <c r="BD3" s="215"/>
      <c r="BE3" s="215"/>
      <c r="BF3" s="215"/>
      <c r="BG3" s="215"/>
      <c r="BH3" s="215"/>
      <c r="BI3" s="215"/>
      <c r="BJ3" s="216"/>
      <c r="BK3" s="216"/>
      <c r="BL3" s="216"/>
      <c r="BM3" s="216"/>
      <c r="BN3" s="216"/>
      <c r="BO3" s="216"/>
      <c r="BP3" s="216"/>
      <c r="BQ3" s="216"/>
      <c r="BR3" s="216"/>
      <c r="BS3" s="217"/>
      <c r="BT3" s="217"/>
    </row>
    <row r="4" spans="1:72" ht="33.75" customHeight="1" thickBot="1">
      <c r="A4" s="14"/>
      <c r="B4" s="185"/>
      <c r="C4" s="15" t="str">
        <f ca="1">MID(CELL("filename",C4),FIND("[",CELL("filename",C4)),300)</f>
        <v>[fich_fab_comparaison_recettes (1).xls]Modèle Comparaison</v>
      </c>
      <c r="D4" s="16"/>
      <c r="E4" s="19"/>
      <c r="F4" s="418" t="s">
        <v>206</v>
      </c>
      <c r="G4" s="418"/>
      <c r="H4" s="418"/>
      <c r="I4" s="418"/>
      <c r="J4" s="418"/>
      <c r="K4" s="418"/>
      <c r="L4" s="418"/>
      <c r="M4" s="418"/>
      <c r="N4" s="497"/>
      <c r="O4" s="498"/>
      <c r="Q4" s="14"/>
      <c r="R4" s="171"/>
      <c r="S4" s="15" t="str">
        <f ca="1">MID(CELL("filename",S4),FIND("[",CELL("filename",S4)),300)</f>
        <v>[fich_fab_comparaison_recettes (1).xls]Modèle Comparaison</v>
      </c>
      <c r="T4" s="16"/>
      <c r="U4" s="529" t="s">
        <v>207</v>
      </c>
      <c r="V4" s="529"/>
      <c r="W4" s="529"/>
      <c r="X4" s="529"/>
      <c r="Y4" s="530"/>
      <c r="Z4" s="508">
        <f ca="1">NOW()</f>
        <v>41686.577067592596</v>
      </c>
      <c r="AA4" s="505"/>
      <c r="AB4" s="415"/>
      <c r="AC4" s="416"/>
      <c r="AD4" s="416"/>
      <c r="AE4" s="582" t="str">
        <f>S3</f>
        <v>NOM DU PLAT</v>
      </c>
      <c r="AF4" s="16"/>
      <c r="AG4" s="19"/>
      <c r="AH4" s="418" t="s">
        <v>208</v>
      </c>
      <c r="AI4" s="418"/>
      <c r="AJ4" s="418"/>
      <c r="AK4" s="418"/>
      <c r="AL4" s="418"/>
      <c r="AM4" s="418"/>
      <c r="AN4" s="418"/>
      <c r="AO4" s="418"/>
      <c r="AP4" s="418"/>
      <c r="AQ4" s="419"/>
      <c r="AR4" s="507">
        <f ca="1">NOW()</f>
        <v>41686.577067592596</v>
      </c>
      <c r="AS4" s="505"/>
      <c r="AT4" s="506"/>
      <c r="AU4" s="416"/>
      <c r="AV4" s="531"/>
      <c r="AY4" s="601" t="s">
        <v>602</v>
      </c>
      <c r="AZ4" s="603"/>
      <c r="BA4" s="226"/>
      <c r="BB4" s="226"/>
      <c r="BC4" s="226"/>
      <c r="BD4" s="226"/>
      <c r="BE4" s="226"/>
      <c r="BF4" s="226"/>
      <c r="BG4" s="226"/>
      <c r="BH4" s="226"/>
      <c r="BI4" s="226"/>
      <c r="BJ4" s="227"/>
      <c r="BK4" s="227"/>
      <c r="BL4" s="227"/>
      <c r="BM4" s="227"/>
      <c r="BN4" s="227"/>
      <c r="BO4" s="227"/>
      <c r="BP4" s="227"/>
      <c r="BQ4" s="216"/>
      <c r="BR4" s="216"/>
      <c r="BS4" s="217"/>
      <c r="BT4" s="217"/>
    </row>
    <row r="5" spans="1:72" ht="30.75" customHeight="1">
      <c r="A5" s="21"/>
      <c r="B5" s="160"/>
      <c r="C5" s="512" t="s">
        <v>201</v>
      </c>
      <c r="D5" s="512"/>
      <c r="E5" s="513"/>
      <c r="F5" s="435" t="s">
        <v>6</v>
      </c>
      <c r="G5" s="440"/>
      <c r="H5" s="439" t="s">
        <v>7</v>
      </c>
      <c r="I5" s="440"/>
      <c r="J5" s="439" t="s">
        <v>8</v>
      </c>
      <c r="K5" s="440"/>
      <c r="L5" s="439" t="s">
        <v>9</v>
      </c>
      <c r="M5" s="440"/>
      <c r="N5" s="439" t="s">
        <v>10</v>
      </c>
      <c r="O5" s="436"/>
      <c r="Q5" s="20"/>
      <c r="R5" s="172"/>
      <c r="S5" s="173" t="s">
        <v>201</v>
      </c>
      <c r="T5" s="165"/>
      <c r="U5" s="441" t="s">
        <v>6</v>
      </c>
      <c r="V5" s="442"/>
      <c r="W5" s="443" t="s">
        <v>7</v>
      </c>
      <c r="X5" s="442"/>
      <c r="Y5" s="443" t="s">
        <v>8</v>
      </c>
      <c r="Z5" s="442"/>
      <c r="AA5" s="443" t="s">
        <v>9</v>
      </c>
      <c r="AB5" s="442"/>
      <c r="AC5" s="443" t="s">
        <v>10</v>
      </c>
      <c r="AD5" s="442"/>
      <c r="AE5" s="582"/>
      <c r="AF5" s="22"/>
      <c r="AG5" s="23"/>
      <c r="AH5" s="439" t="s">
        <v>6</v>
      </c>
      <c r="AI5" s="435"/>
      <c r="AJ5" s="436"/>
      <c r="AK5" s="434" t="s">
        <v>7</v>
      </c>
      <c r="AL5" s="435"/>
      <c r="AM5" s="436"/>
      <c r="AN5" s="434" t="s">
        <v>8</v>
      </c>
      <c r="AO5" s="435"/>
      <c r="AP5" s="436"/>
      <c r="AQ5" s="434" t="s">
        <v>9</v>
      </c>
      <c r="AR5" s="435"/>
      <c r="AS5" s="436"/>
      <c r="AT5" s="434" t="s">
        <v>10</v>
      </c>
      <c r="AU5" s="435"/>
      <c r="AV5" s="436"/>
      <c r="AY5" s="228"/>
      <c r="AZ5" s="229" t="s">
        <v>250</v>
      </c>
      <c r="BA5" s="228"/>
      <c r="BB5" s="228"/>
      <c r="BC5" s="228"/>
      <c r="BD5" s="228"/>
      <c r="BE5" s="228"/>
      <c r="BF5" s="228"/>
      <c r="BG5" s="228"/>
      <c r="BH5" s="228"/>
      <c r="BI5" s="228"/>
      <c r="BJ5" s="230"/>
      <c r="BK5" s="230"/>
      <c r="BL5" s="230"/>
      <c r="BM5" s="230"/>
      <c r="BN5" s="227"/>
      <c r="BO5" s="227"/>
      <c r="BP5" s="227"/>
      <c r="BQ5" s="216"/>
      <c r="BR5" s="216"/>
      <c r="BS5" s="217"/>
      <c r="BT5" s="217"/>
    </row>
    <row r="6" spans="1:72" ht="30.75" customHeight="1">
      <c r="A6" s="21"/>
      <c r="B6" s="199" t="s">
        <v>200</v>
      </c>
      <c r="C6" s="24" t="s">
        <v>21</v>
      </c>
      <c r="D6" s="163" t="s">
        <v>200</v>
      </c>
      <c r="E6" s="164" t="s">
        <v>200</v>
      </c>
      <c r="F6" s="158">
        <v>1.6</v>
      </c>
      <c r="G6" s="26">
        <v>10</v>
      </c>
      <c r="H6" s="25">
        <v>1.4</v>
      </c>
      <c r="I6" s="26">
        <v>10</v>
      </c>
      <c r="J6" s="25">
        <v>18</v>
      </c>
      <c r="K6" s="26">
        <v>10</v>
      </c>
      <c r="L6" s="25">
        <v>18</v>
      </c>
      <c r="M6" s="26">
        <v>10</v>
      </c>
      <c r="N6" s="25">
        <v>2.7</v>
      </c>
      <c r="O6" s="180">
        <v>10</v>
      </c>
      <c r="Q6" s="20"/>
      <c r="R6" s="174"/>
      <c r="S6" s="175" t="str">
        <f>C6</f>
        <v>OU collier,jarret de bœuf sans os</v>
      </c>
      <c r="T6" s="166" t="s">
        <v>200</v>
      </c>
      <c r="U6" s="167" t="s">
        <v>203</v>
      </c>
      <c r="V6" s="168">
        <f>G6</f>
        <v>10</v>
      </c>
      <c r="W6" s="167" t="s">
        <v>203</v>
      </c>
      <c r="X6" s="168">
        <f>I6</f>
        <v>10</v>
      </c>
      <c r="Y6" s="167" t="s">
        <v>203</v>
      </c>
      <c r="Z6" s="168">
        <f>M6</f>
        <v>10</v>
      </c>
      <c r="AA6" s="167" t="s">
        <v>203</v>
      </c>
      <c r="AB6" s="168">
        <f>M6</f>
        <v>10</v>
      </c>
      <c r="AC6" s="167" t="s">
        <v>203</v>
      </c>
      <c r="AD6" s="168">
        <f>O6</f>
        <v>10</v>
      </c>
      <c r="AE6" s="582"/>
      <c r="AF6" s="189" t="s">
        <v>200</v>
      </c>
      <c r="AG6" s="189" t="s">
        <v>200</v>
      </c>
      <c r="AH6" s="198" t="str">
        <f>U6</f>
        <v>Kg </v>
      </c>
      <c r="AI6" s="28">
        <f>V6</f>
        <v>10</v>
      </c>
      <c r="AJ6" s="29"/>
      <c r="AK6" s="198" t="str">
        <f>W6</f>
        <v>Kg </v>
      </c>
      <c r="AL6" s="28">
        <f>X6</f>
        <v>10</v>
      </c>
      <c r="AM6" s="29"/>
      <c r="AN6" s="198" t="str">
        <f>Y6</f>
        <v>Kg </v>
      </c>
      <c r="AO6" s="28">
        <f>Z6</f>
        <v>10</v>
      </c>
      <c r="AP6" s="29"/>
      <c r="AQ6" s="198" t="str">
        <f>AA6</f>
        <v>Kg </v>
      </c>
      <c r="AR6" s="28">
        <f>AB6</f>
        <v>10</v>
      </c>
      <c r="AS6" s="29"/>
      <c r="AT6" s="198" t="str">
        <f>AC6</f>
        <v>Kg </v>
      </c>
      <c r="AU6" s="28">
        <f>AD6</f>
        <v>10</v>
      </c>
      <c r="AV6" s="29" t="e">
        <f>#REF!</f>
        <v>#REF!</v>
      </c>
      <c r="AY6" s="228"/>
      <c r="AZ6" s="228"/>
      <c r="BA6" s="229" t="s">
        <v>251</v>
      </c>
      <c r="BB6" s="228"/>
      <c r="BC6" s="228"/>
      <c r="BD6" s="228"/>
      <c r="BE6" s="228"/>
      <c r="BF6" s="228"/>
      <c r="BG6" s="228"/>
      <c r="BH6" s="228"/>
      <c r="BI6" s="228"/>
      <c r="BJ6" s="230"/>
      <c r="BK6" s="230"/>
      <c r="BL6" s="230"/>
      <c r="BM6" s="230"/>
      <c r="BN6" s="227"/>
      <c r="BO6" s="227"/>
      <c r="BP6" s="227"/>
      <c r="BQ6" s="216"/>
      <c r="BR6" s="216"/>
      <c r="BS6" s="217"/>
      <c r="BT6" s="217"/>
    </row>
    <row r="7" spans="1:72" ht="33.75" customHeight="1">
      <c r="A7" s="33"/>
      <c r="B7" s="209"/>
      <c r="C7" s="435" t="s">
        <v>11</v>
      </c>
      <c r="D7" s="161" t="s">
        <v>12</v>
      </c>
      <c r="E7" s="162" t="s">
        <v>200</v>
      </c>
      <c r="F7" s="157">
        <v>100</v>
      </c>
      <c r="G7" s="32">
        <f>(F8/F6)*G6</f>
        <v>75</v>
      </c>
      <c r="H7" s="31">
        <v>100</v>
      </c>
      <c r="I7" s="32">
        <f>(H8/H6)*I6</f>
        <v>71.42857142857143</v>
      </c>
      <c r="J7" s="31">
        <v>100</v>
      </c>
      <c r="K7" s="32">
        <f>(J8/J6)*K6</f>
        <v>55.55555555555556</v>
      </c>
      <c r="L7" s="31">
        <v>100</v>
      </c>
      <c r="M7" s="32">
        <f>(L8/L6)*M6</f>
        <v>55.55555555555556</v>
      </c>
      <c r="N7" s="31">
        <v>100</v>
      </c>
      <c r="O7" s="181">
        <f>(N8/N6)*O6</f>
        <v>55.55555555555556</v>
      </c>
      <c r="Q7" s="30"/>
      <c r="R7" s="176"/>
      <c r="S7" s="437" t="s">
        <v>202</v>
      </c>
      <c r="T7" s="179" t="s">
        <v>12</v>
      </c>
      <c r="U7" s="169">
        <f>F7</f>
        <v>100</v>
      </c>
      <c r="V7" s="170"/>
      <c r="W7" s="169">
        <f>H7</f>
        <v>100</v>
      </c>
      <c r="X7" s="170"/>
      <c r="Y7" s="169">
        <f>J7</f>
        <v>100</v>
      </c>
      <c r="Z7" s="170"/>
      <c r="AA7" s="169">
        <f>L7</f>
        <v>100</v>
      </c>
      <c r="AB7" s="170"/>
      <c r="AC7" s="169">
        <f>N7</f>
        <v>100</v>
      </c>
      <c r="AD7" s="170"/>
      <c r="AE7" s="582"/>
      <c r="AF7" s="35"/>
      <c r="AG7" s="36" t="s">
        <v>12</v>
      </c>
      <c r="AH7" s="196">
        <f>U7</f>
        <v>100</v>
      </c>
      <c r="AI7" s="38"/>
      <c r="AJ7" s="29"/>
      <c r="AK7" s="37">
        <f>W7</f>
        <v>100</v>
      </c>
      <c r="AL7" s="38"/>
      <c r="AM7" s="29"/>
      <c r="AN7" s="37">
        <f>Y7</f>
        <v>100</v>
      </c>
      <c r="AO7" s="38"/>
      <c r="AP7" s="29"/>
      <c r="AQ7" s="37">
        <f>AA7</f>
        <v>100</v>
      </c>
      <c r="AR7" s="38"/>
      <c r="AS7" s="29"/>
      <c r="AT7" s="37">
        <f>AC7</f>
        <v>100</v>
      </c>
      <c r="AU7" s="38"/>
      <c r="AV7" s="29"/>
      <c r="AY7" s="228"/>
      <c r="AZ7" s="363" t="s">
        <v>243</v>
      </c>
      <c r="BA7" s="228"/>
      <c r="BB7" s="228"/>
      <c r="BC7" s="228"/>
      <c r="BD7" s="228"/>
      <c r="BE7" s="228"/>
      <c r="BF7" s="228"/>
      <c r="BG7" s="228"/>
      <c r="BH7" s="228"/>
      <c r="BI7" s="228"/>
      <c r="BJ7" s="227"/>
      <c r="BK7" s="227"/>
      <c r="BL7" s="227"/>
      <c r="BM7" s="227"/>
      <c r="BN7" s="227"/>
      <c r="BO7" s="227"/>
      <c r="BP7" s="227"/>
      <c r="BQ7" s="216"/>
      <c r="BR7" s="216"/>
      <c r="BS7" s="217"/>
      <c r="BT7" s="217"/>
    </row>
    <row r="8" spans="1:72" ht="30" customHeight="1">
      <c r="A8" s="42"/>
      <c r="B8" s="148"/>
      <c r="C8" s="435"/>
      <c r="D8" s="156" t="s">
        <v>15</v>
      </c>
      <c r="E8" s="159" t="s">
        <v>18</v>
      </c>
      <c r="F8" s="212">
        <v>12</v>
      </c>
      <c r="G8" s="182" t="s">
        <v>14</v>
      </c>
      <c r="H8" s="213">
        <v>10</v>
      </c>
      <c r="I8" s="182" t="s">
        <v>14</v>
      </c>
      <c r="J8" s="213">
        <v>100</v>
      </c>
      <c r="K8" s="182" t="s">
        <v>14</v>
      </c>
      <c r="L8" s="213">
        <v>100</v>
      </c>
      <c r="M8" s="182" t="s">
        <v>14</v>
      </c>
      <c r="N8" s="213">
        <v>15</v>
      </c>
      <c r="O8" s="183" t="s">
        <v>14</v>
      </c>
      <c r="Q8" s="39"/>
      <c r="R8" s="177"/>
      <c r="S8" s="438"/>
      <c r="T8" s="178" t="s">
        <v>204</v>
      </c>
      <c r="U8" s="40" t="s">
        <v>16</v>
      </c>
      <c r="V8" s="41" t="s">
        <v>17</v>
      </c>
      <c r="W8" s="40" t="s">
        <v>16</v>
      </c>
      <c r="X8" s="41" t="s">
        <v>17</v>
      </c>
      <c r="Y8" s="40" t="s">
        <v>16</v>
      </c>
      <c r="Z8" s="41" t="s">
        <v>17</v>
      </c>
      <c r="AA8" s="40" t="s">
        <v>16</v>
      </c>
      <c r="AB8" s="41" t="s">
        <v>17</v>
      </c>
      <c r="AC8" s="40" t="s">
        <v>16</v>
      </c>
      <c r="AD8" s="41" t="s">
        <v>17</v>
      </c>
      <c r="AE8" s="582"/>
      <c r="AF8" s="192" t="s">
        <v>204</v>
      </c>
      <c r="AG8" s="193" t="s">
        <v>18</v>
      </c>
      <c r="AH8" s="197" t="s">
        <v>16</v>
      </c>
      <c r="AI8" s="194" t="s">
        <v>17</v>
      </c>
      <c r="AJ8" s="195" t="s">
        <v>19</v>
      </c>
      <c r="AK8" s="44" t="s">
        <v>16</v>
      </c>
      <c r="AL8" s="45" t="s">
        <v>17</v>
      </c>
      <c r="AM8" s="46" t="s">
        <v>19</v>
      </c>
      <c r="AN8" s="44" t="s">
        <v>16</v>
      </c>
      <c r="AO8" s="45" t="s">
        <v>17</v>
      </c>
      <c r="AP8" s="46" t="s">
        <v>19</v>
      </c>
      <c r="AQ8" s="44" t="s">
        <v>16</v>
      </c>
      <c r="AR8" s="45" t="s">
        <v>17</v>
      </c>
      <c r="AS8" s="46" t="s">
        <v>19</v>
      </c>
      <c r="AT8" s="44" t="s">
        <v>16</v>
      </c>
      <c r="AU8" s="45" t="s">
        <v>17</v>
      </c>
      <c r="AV8" s="195" t="s">
        <v>19</v>
      </c>
      <c r="AY8" s="228"/>
      <c r="AZ8" s="229"/>
      <c r="BA8" s="228"/>
      <c r="BB8" s="231" t="s">
        <v>216</v>
      </c>
      <c r="BC8" s="232" t="s">
        <v>217</v>
      </c>
      <c r="BD8" s="228"/>
      <c r="BE8" s="228"/>
      <c r="BF8" s="228"/>
      <c r="BG8" s="231" t="s">
        <v>218</v>
      </c>
      <c r="BH8" s="232" t="s">
        <v>219</v>
      </c>
      <c r="BI8" s="228"/>
      <c r="BJ8" s="227"/>
      <c r="BK8" s="227"/>
      <c r="BL8" s="227"/>
      <c r="BM8" s="227"/>
      <c r="BN8" s="227"/>
      <c r="BO8" s="227"/>
      <c r="BP8" s="227"/>
      <c r="BQ8" s="216"/>
      <c r="BR8" s="216"/>
      <c r="BS8" s="217"/>
      <c r="BT8" s="217"/>
    </row>
    <row r="9" spans="1:72" ht="21" customHeight="1">
      <c r="A9" s="56"/>
      <c r="B9" s="57"/>
      <c r="C9" s="65" t="s">
        <v>25</v>
      </c>
      <c r="D9" s="52"/>
      <c r="E9" s="59"/>
      <c r="F9" s="47"/>
      <c r="G9" s="48">
        <f aca="true" t="shared" si="0" ref="G9:G58">IF(ISTEXT(F9),0,IF(F$59=0,0,F9/F$59))</f>
        <v>0</v>
      </c>
      <c r="H9" s="25"/>
      <c r="I9" s="48">
        <f aca="true" t="shared" si="1" ref="I9:K24">IF(ISTEXT(H9),0,IF(H$59=0,0,H9/H$59))</f>
        <v>0</v>
      </c>
      <c r="J9" s="25"/>
      <c r="K9" s="48">
        <f t="shared" si="1"/>
        <v>0</v>
      </c>
      <c r="L9" s="25"/>
      <c r="M9" s="48">
        <f aca="true" t="shared" si="2" ref="M9:M58">IF(ISTEXT(L9),0,IF(L$59=0,0,L9/L$59))</f>
        <v>0</v>
      </c>
      <c r="N9" s="25"/>
      <c r="O9" s="149">
        <f aca="true" t="shared" si="3" ref="O9:O58">IF(ISTEXT(N9),0,IF(N$59=0,0,N9/N$59))</f>
        <v>0</v>
      </c>
      <c r="Q9" s="49"/>
      <c r="R9" s="50"/>
      <c r="S9" s="66" t="str">
        <f aca="true" t="shared" si="4" ref="S9:T40">C9</f>
        <v>AU CHOIX </v>
      </c>
      <c r="T9" s="58">
        <f t="shared" si="4"/>
        <v>0</v>
      </c>
      <c r="U9" s="53">
        <f>IF(ISTEXT(F9),F9,(F9/F$8)*U$7)</f>
        <v>0</v>
      </c>
      <c r="V9" s="54">
        <f aca="true" t="shared" si="5" ref="V9:V58">IF(ISTEXT(F9),0,(F9/F$8)*G$7)</f>
        <v>0</v>
      </c>
      <c r="W9" s="53">
        <f>IF(ISTEXT(H9),H9,(H9/H$8)*W$7)</f>
        <v>0</v>
      </c>
      <c r="X9" s="54">
        <f aca="true" t="shared" si="6" ref="X9:X58">IF(ISTEXT(H9),0,(H9/H$8)*I$7)</f>
        <v>0</v>
      </c>
      <c r="Y9" s="53">
        <f>IF(ISTEXT(J9),J9,(J9/J$8)*Y$7)</f>
        <v>0</v>
      </c>
      <c r="Z9" s="54">
        <f aca="true" t="shared" si="7" ref="Z9:Z58">IF(ISTEXT(J9),0,(J9/J$8)*K$7)</f>
        <v>0</v>
      </c>
      <c r="AA9" s="53">
        <f>IF(ISTEXT(L9),L9,(L9/L$8)*AA$7)</f>
        <v>0</v>
      </c>
      <c r="AB9" s="54">
        <f aca="true" t="shared" si="8" ref="AB9:AB58">IF(ISTEXT(L9),0,(L9/L$8)*M$7)</f>
        <v>0</v>
      </c>
      <c r="AC9" s="64">
        <f>IF(ISTEXT(N9),N9,(N9/N$8)*AC$7)</f>
        <v>0</v>
      </c>
      <c r="AD9" s="55">
        <f aca="true" t="shared" si="9" ref="AD9:AD58">IF(ISTEXT(N9),0,(N9/N$8)*O$7)</f>
        <v>0</v>
      </c>
      <c r="AE9" s="582"/>
      <c r="AF9" s="58">
        <f aca="true" t="shared" si="10" ref="AF9:AF40">T9</f>
        <v>0</v>
      </c>
      <c r="AG9" s="187">
        <f aca="true" t="shared" si="11" ref="AG9:AG58">E9</f>
        <v>0</v>
      </c>
      <c r="AH9" s="60">
        <f aca="true" t="shared" si="12" ref="AH9:AH40">IF(ISTEXT(U9),0,AG9*U9)</f>
        <v>0</v>
      </c>
      <c r="AI9" s="61">
        <f aca="true" t="shared" si="13" ref="AI9:AI40">AG9*V9</f>
        <v>0</v>
      </c>
      <c r="AJ9" s="62">
        <f aca="true" t="shared" si="14" ref="AJ9:AJ58">IF(ISTEXT(AI9),0,IF(AI$59=0,0,AI9/AI$59))</f>
        <v>0</v>
      </c>
      <c r="AK9" s="60">
        <f aca="true" t="shared" si="15" ref="AK9:AK40">IF(ISTEXT(W9),0,AG9*W9)</f>
        <v>0</v>
      </c>
      <c r="AL9" s="61">
        <f aca="true" t="shared" si="16" ref="AL9:AL40">AG9*X9</f>
        <v>0</v>
      </c>
      <c r="AM9" s="62">
        <f aca="true" t="shared" si="17" ref="AM9:AM35">IF(ISTEXT(AL9),0,IF(AL$59=0,0,AL9/AL$59))</f>
        <v>0</v>
      </c>
      <c r="AN9" s="60">
        <f aca="true" t="shared" si="18" ref="AN9:AN40">IF(ISTEXT(Y9),0,AG9*Y9)</f>
        <v>0</v>
      </c>
      <c r="AO9" s="61">
        <f aca="true" t="shared" si="19" ref="AO9:AO40">AG9*Z9</f>
        <v>0</v>
      </c>
      <c r="AP9" s="62">
        <f aca="true" t="shared" si="20" ref="AP9:AP58">IF(ISTEXT(AO9),0,IF(AO$59=0,0,AO9/AO$59))</f>
        <v>0</v>
      </c>
      <c r="AQ9" s="60">
        <f aca="true" t="shared" si="21" ref="AQ9:AQ40">IF(ISTEXT(AA9),0,AG9*AA9)</f>
        <v>0</v>
      </c>
      <c r="AR9" s="61">
        <f aca="true" t="shared" si="22" ref="AR9:AR40">AG9*AB9</f>
        <v>0</v>
      </c>
      <c r="AS9" s="62">
        <f aca="true" t="shared" si="23" ref="AS9:AS58">IF(ISTEXT(AR9),0,IF(AR$59=0,0,AR9/AR$59))</f>
        <v>0</v>
      </c>
      <c r="AT9" s="60">
        <f aca="true" t="shared" si="24" ref="AT9:AT40">IF(ISTEXT(AC9),0,AG9*AC9)</f>
        <v>0</v>
      </c>
      <c r="AU9" s="61">
        <f aca="true" t="shared" si="25" ref="AU9:AU40">AG9*AD9</f>
        <v>0</v>
      </c>
      <c r="AV9" s="200">
        <f aca="true" t="shared" si="26" ref="AV9:AV58">IF(ISTEXT(AU9),0,IF(AU$59=0,0,AU9/AU$59))</f>
        <v>0</v>
      </c>
      <c r="AY9" s="228"/>
      <c r="AZ9" s="231"/>
      <c r="BA9" s="233" t="s">
        <v>200</v>
      </c>
      <c r="BB9" s="234" t="s">
        <v>4</v>
      </c>
      <c r="BC9" s="234"/>
      <c r="BD9" s="234"/>
      <c r="BE9" s="234"/>
      <c r="BF9" s="234"/>
      <c r="BG9" s="235">
        <v>7</v>
      </c>
      <c r="BH9" s="236"/>
      <c r="BI9" s="226"/>
      <c r="BJ9" s="227"/>
      <c r="BK9" s="227"/>
      <c r="BL9" s="227"/>
      <c r="BM9" s="227"/>
      <c r="BN9" s="227"/>
      <c r="BO9" s="227"/>
      <c r="BP9" s="227"/>
      <c r="BQ9" s="216"/>
      <c r="BR9" s="216"/>
      <c r="BS9" s="217"/>
      <c r="BT9" s="217"/>
    </row>
    <row r="10" spans="1:72" ht="23.25">
      <c r="A10" s="56"/>
      <c r="B10" s="57"/>
      <c r="C10" s="24" t="s">
        <v>21</v>
      </c>
      <c r="D10" s="52" t="s">
        <v>22</v>
      </c>
      <c r="E10" s="59">
        <v>12</v>
      </c>
      <c r="F10" s="47"/>
      <c r="G10" s="48">
        <f t="shared" si="0"/>
        <v>0</v>
      </c>
      <c r="H10" s="25">
        <v>1.4</v>
      </c>
      <c r="I10" s="48">
        <f t="shared" si="1"/>
        <v>0.8974358974358974</v>
      </c>
      <c r="J10" s="25"/>
      <c r="K10" s="48">
        <f t="shared" si="1"/>
        <v>0</v>
      </c>
      <c r="L10" s="25"/>
      <c r="M10" s="48">
        <f t="shared" si="2"/>
        <v>0</v>
      </c>
      <c r="N10" s="25"/>
      <c r="O10" s="149">
        <f t="shared" si="3"/>
        <v>0</v>
      </c>
      <c r="Q10" s="49"/>
      <c r="R10" s="50"/>
      <c r="S10" s="63" t="str">
        <f t="shared" si="4"/>
        <v>OU collier,jarret de bœuf sans os</v>
      </c>
      <c r="T10" s="58" t="str">
        <f t="shared" si="4"/>
        <v>Kg</v>
      </c>
      <c r="U10" s="64">
        <f>IF(ISTEXT(F10),F10,(F10/F$8)*U$7)</f>
        <v>0</v>
      </c>
      <c r="V10" s="54">
        <f t="shared" si="5"/>
        <v>0</v>
      </c>
      <c r="W10" s="64">
        <f>IF(ISTEXT(H10),H10,(H10/H$8)*W$7)</f>
        <v>13.999999999999998</v>
      </c>
      <c r="X10" s="54">
        <f t="shared" si="6"/>
        <v>10</v>
      </c>
      <c r="Y10" s="64">
        <f>IF(ISTEXT(J10),J10,(J10/J$8)*Y$7)</f>
        <v>0</v>
      </c>
      <c r="Z10" s="54">
        <f t="shared" si="7"/>
        <v>0</v>
      </c>
      <c r="AA10" s="64">
        <f>IF(ISTEXT(L10),L10,(L10/L$8)*AA$7)</f>
        <v>0</v>
      </c>
      <c r="AB10" s="54">
        <f t="shared" si="8"/>
        <v>0</v>
      </c>
      <c r="AC10" s="64">
        <f>IF(ISTEXT(N10),N10,(N10/N$8)*AC$7)</f>
        <v>0</v>
      </c>
      <c r="AD10" s="55">
        <f t="shared" si="9"/>
        <v>0</v>
      </c>
      <c r="AE10" s="582"/>
      <c r="AF10" s="58" t="str">
        <f t="shared" si="10"/>
        <v>Kg</v>
      </c>
      <c r="AG10" s="187">
        <f t="shared" si="11"/>
        <v>12</v>
      </c>
      <c r="AH10" s="60">
        <f t="shared" si="12"/>
        <v>0</v>
      </c>
      <c r="AI10" s="61">
        <f t="shared" si="13"/>
        <v>0</v>
      </c>
      <c r="AJ10" s="62">
        <f t="shared" si="14"/>
        <v>0</v>
      </c>
      <c r="AK10" s="60">
        <f t="shared" si="15"/>
        <v>167.99999999999997</v>
      </c>
      <c r="AL10" s="61">
        <f t="shared" si="16"/>
        <v>120</v>
      </c>
      <c r="AM10" s="62">
        <f t="shared" si="17"/>
        <v>0.9905660377358491</v>
      </c>
      <c r="AN10" s="60">
        <f t="shared" si="18"/>
        <v>0</v>
      </c>
      <c r="AO10" s="61">
        <f t="shared" si="19"/>
        <v>0</v>
      </c>
      <c r="AP10" s="62">
        <f t="shared" si="20"/>
        <v>0</v>
      </c>
      <c r="AQ10" s="60">
        <f t="shared" si="21"/>
        <v>0</v>
      </c>
      <c r="AR10" s="61">
        <f t="shared" si="22"/>
        <v>0</v>
      </c>
      <c r="AS10" s="62">
        <f t="shared" si="23"/>
        <v>0</v>
      </c>
      <c r="AT10" s="60">
        <f t="shared" si="24"/>
        <v>0</v>
      </c>
      <c r="AU10" s="61">
        <f t="shared" si="25"/>
        <v>0</v>
      </c>
      <c r="AV10" s="200">
        <f t="shared" si="26"/>
        <v>0</v>
      </c>
      <c r="AY10" s="228"/>
      <c r="AZ10" s="231"/>
      <c r="BA10" s="237"/>
      <c r="BB10" s="234"/>
      <c r="BC10" s="234"/>
      <c r="BD10" s="234"/>
      <c r="BE10" s="234"/>
      <c r="BF10" s="234"/>
      <c r="BG10" s="226"/>
      <c r="BH10" s="226"/>
      <c r="BI10" s="226"/>
      <c r="BJ10" s="227"/>
      <c r="BK10" s="227"/>
      <c r="BL10" s="227"/>
      <c r="BM10" s="227"/>
      <c r="BN10" s="227"/>
      <c r="BO10" s="227"/>
      <c r="BP10" s="227"/>
      <c r="BQ10" s="216"/>
      <c r="BR10" s="216"/>
      <c r="BS10" s="217"/>
      <c r="BT10" s="217"/>
    </row>
    <row r="11" spans="1:72" ht="23.25">
      <c r="A11" s="56"/>
      <c r="B11" s="57"/>
      <c r="C11" s="24" t="s">
        <v>23</v>
      </c>
      <c r="D11" s="52" t="s">
        <v>22</v>
      </c>
      <c r="E11" s="59">
        <v>15</v>
      </c>
      <c r="F11" s="47"/>
      <c r="G11" s="48">
        <f t="shared" si="0"/>
        <v>0</v>
      </c>
      <c r="H11" s="25"/>
      <c r="I11" s="48">
        <f t="shared" si="1"/>
        <v>0</v>
      </c>
      <c r="J11" s="25">
        <v>18</v>
      </c>
      <c r="K11" s="48">
        <f t="shared" si="1"/>
        <v>0.72</v>
      </c>
      <c r="L11" s="25"/>
      <c r="M11" s="48">
        <f t="shared" si="2"/>
        <v>0</v>
      </c>
      <c r="N11" s="25"/>
      <c r="O11" s="149">
        <f t="shared" si="3"/>
        <v>0</v>
      </c>
      <c r="Q11" s="49"/>
      <c r="R11" s="50"/>
      <c r="S11" s="63" t="str">
        <f t="shared" si="4"/>
        <v>OU bœuf paré NOIX DE JOUE ( 3 X 60g )</v>
      </c>
      <c r="T11" s="58" t="str">
        <f t="shared" si="4"/>
        <v>Kg</v>
      </c>
      <c r="U11" s="64">
        <f>IF(ISTEXT(F11),F11,(F11/F$8)*U$7)</f>
        <v>0</v>
      </c>
      <c r="V11" s="54">
        <f t="shared" si="5"/>
        <v>0</v>
      </c>
      <c r="W11" s="64">
        <f>IF(ISTEXT(H11),H11,(H11/H$8)*W$7)</f>
        <v>0</v>
      </c>
      <c r="X11" s="54">
        <f t="shared" si="6"/>
        <v>0</v>
      </c>
      <c r="Y11" s="64">
        <f>IF(ISTEXT(J11),J11,(J11/J$8)*Y$7)</f>
        <v>18</v>
      </c>
      <c r="Z11" s="54">
        <f t="shared" si="7"/>
        <v>10</v>
      </c>
      <c r="AA11" s="64">
        <f>IF(ISTEXT(L11),L11,(L11/L$8)*AA$7)</f>
        <v>0</v>
      </c>
      <c r="AB11" s="54">
        <f t="shared" si="8"/>
        <v>0</v>
      </c>
      <c r="AC11" s="64">
        <f>IF(ISTEXT(N11),N11,(N11/N$8)*AC$7)</f>
        <v>0</v>
      </c>
      <c r="AD11" s="55">
        <f t="shared" si="9"/>
        <v>0</v>
      </c>
      <c r="AE11" s="582"/>
      <c r="AF11" s="58" t="str">
        <f t="shared" si="10"/>
        <v>Kg</v>
      </c>
      <c r="AG11" s="187">
        <f t="shared" si="11"/>
        <v>15</v>
      </c>
      <c r="AH11" s="60">
        <f t="shared" si="12"/>
        <v>0</v>
      </c>
      <c r="AI11" s="61">
        <f t="shared" si="13"/>
        <v>0</v>
      </c>
      <c r="AJ11" s="62">
        <f t="shared" si="14"/>
        <v>0</v>
      </c>
      <c r="AK11" s="60">
        <f t="shared" si="15"/>
        <v>0</v>
      </c>
      <c r="AL11" s="61">
        <f t="shared" si="16"/>
        <v>0</v>
      </c>
      <c r="AM11" s="62">
        <f t="shared" si="17"/>
        <v>0</v>
      </c>
      <c r="AN11" s="60">
        <f t="shared" si="18"/>
        <v>270</v>
      </c>
      <c r="AO11" s="61">
        <f t="shared" si="19"/>
        <v>150</v>
      </c>
      <c r="AP11" s="62">
        <f t="shared" si="20"/>
        <v>0.9747292418772563</v>
      </c>
      <c r="AQ11" s="60">
        <f t="shared" si="21"/>
        <v>0</v>
      </c>
      <c r="AR11" s="61">
        <f t="shared" si="22"/>
        <v>0</v>
      </c>
      <c r="AS11" s="62">
        <f t="shared" si="23"/>
        <v>0</v>
      </c>
      <c r="AT11" s="60">
        <f t="shared" si="24"/>
        <v>0</v>
      </c>
      <c r="AU11" s="61">
        <f t="shared" si="25"/>
        <v>0</v>
      </c>
      <c r="AV11" s="200">
        <f t="shared" si="26"/>
        <v>0</v>
      </c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7"/>
      <c r="BK11" s="227"/>
      <c r="BL11" s="227"/>
      <c r="BM11" s="227"/>
      <c r="BN11" s="227"/>
      <c r="BO11" s="227"/>
      <c r="BP11" s="227"/>
      <c r="BQ11" s="216"/>
      <c r="BR11" s="216"/>
      <c r="BS11" s="217"/>
      <c r="BT11" s="217"/>
    </row>
    <row r="12" spans="1:72" ht="23.25">
      <c r="A12" s="56"/>
      <c r="B12" s="57"/>
      <c r="C12" s="24" t="s">
        <v>24</v>
      </c>
      <c r="D12" s="52" t="s">
        <v>22</v>
      </c>
      <c r="E12" s="59">
        <v>11</v>
      </c>
      <c r="F12" s="47">
        <v>1.6</v>
      </c>
      <c r="G12" s="48">
        <f t="shared" si="0"/>
        <v>0.5755395683453238</v>
      </c>
      <c r="H12" s="25"/>
      <c r="I12" s="48">
        <f t="shared" si="1"/>
        <v>0</v>
      </c>
      <c r="J12" s="25"/>
      <c r="K12" s="48">
        <f t="shared" si="1"/>
        <v>0</v>
      </c>
      <c r="L12" s="25">
        <v>18</v>
      </c>
      <c r="M12" s="48">
        <f t="shared" si="2"/>
        <v>0.9090909090909092</v>
      </c>
      <c r="N12" s="25">
        <v>2.7</v>
      </c>
      <c r="O12" s="149">
        <f t="shared" si="3"/>
        <v>0.9642857142857144</v>
      </c>
      <c r="P12" s="47"/>
      <c r="Q12" s="49"/>
      <c r="R12" s="50"/>
      <c r="S12" s="63" t="str">
        <f t="shared" si="4"/>
        <v>OU sauté de bœuf paré sans os</v>
      </c>
      <c r="T12" s="58" t="str">
        <f t="shared" si="4"/>
        <v>Kg</v>
      </c>
      <c r="U12" s="64">
        <f>IF(ISTEXT(F12),F12,(F12/F$8)*U$7)</f>
        <v>13.333333333333334</v>
      </c>
      <c r="V12" s="54">
        <f t="shared" si="5"/>
        <v>10</v>
      </c>
      <c r="W12" s="64">
        <f>IF(ISTEXT(H12),H12,(H12/H$8)*W$7)</f>
        <v>0</v>
      </c>
      <c r="X12" s="54">
        <f t="shared" si="6"/>
        <v>0</v>
      </c>
      <c r="Y12" s="64">
        <f>IF(ISTEXT(J12),J12,(J12/J$8)*Y$7)</f>
        <v>0</v>
      </c>
      <c r="Z12" s="54">
        <f t="shared" si="7"/>
        <v>0</v>
      </c>
      <c r="AA12" s="64">
        <f>IF(ISTEXT(L12),L12,(L12/L$8)*AA$7)</f>
        <v>18</v>
      </c>
      <c r="AB12" s="54">
        <f t="shared" si="8"/>
        <v>10</v>
      </c>
      <c r="AC12" s="64">
        <f>IF(ISTEXT(N12),N12,(N12/N$8)*AC$7)</f>
        <v>18.000000000000004</v>
      </c>
      <c r="AD12" s="55">
        <f t="shared" si="9"/>
        <v>10.000000000000002</v>
      </c>
      <c r="AE12" s="582"/>
      <c r="AF12" s="58" t="str">
        <f t="shared" si="10"/>
        <v>Kg</v>
      </c>
      <c r="AG12" s="187">
        <f t="shared" si="11"/>
        <v>11</v>
      </c>
      <c r="AH12" s="60">
        <f t="shared" si="12"/>
        <v>146.66666666666669</v>
      </c>
      <c r="AI12" s="61">
        <f t="shared" si="13"/>
        <v>110</v>
      </c>
      <c r="AJ12" s="62">
        <f t="shared" si="14"/>
        <v>0.9371671991480298</v>
      </c>
      <c r="AK12" s="60">
        <f t="shared" si="15"/>
        <v>0</v>
      </c>
      <c r="AL12" s="61">
        <f t="shared" si="16"/>
        <v>0</v>
      </c>
      <c r="AM12" s="62">
        <f t="shared" si="17"/>
        <v>0</v>
      </c>
      <c r="AN12" s="60">
        <f t="shared" si="18"/>
        <v>0</v>
      </c>
      <c r="AO12" s="61">
        <f t="shared" si="19"/>
        <v>0</v>
      </c>
      <c r="AP12" s="62">
        <f t="shared" si="20"/>
        <v>0</v>
      </c>
      <c r="AQ12" s="60">
        <f t="shared" si="21"/>
        <v>198</v>
      </c>
      <c r="AR12" s="61">
        <f t="shared" si="22"/>
        <v>110</v>
      </c>
      <c r="AS12" s="62">
        <f t="shared" si="23"/>
        <v>0.990990990990991</v>
      </c>
      <c r="AT12" s="60">
        <f t="shared" si="24"/>
        <v>198.00000000000003</v>
      </c>
      <c r="AU12" s="61">
        <f t="shared" si="25"/>
        <v>110.00000000000001</v>
      </c>
      <c r="AV12" s="200">
        <f t="shared" si="26"/>
        <v>0.9966442953020134</v>
      </c>
      <c r="AY12" s="226"/>
      <c r="AZ12" s="226"/>
      <c r="BA12" s="229"/>
      <c r="BB12" s="226"/>
      <c r="BC12" s="525" t="s">
        <v>292</v>
      </c>
      <c r="BD12" s="525"/>
      <c r="BE12" s="525"/>
      <c r="BF12" s="525"/>
      <c r="BG12" s="525"/>
      <c r="BH12" s="525"/>
      <c r="BI12" s="525"/>
      <c r="BJ12" s="525"/>
      <c r="BK12" s="525"/>
      <c r="BL12" s="525"/>
      <c r="BM12" s="227"/>
      <c r="BN12" s="227"/>
      <c r="BO12" s="227"/>
      <c r="BP12" s="227"/>
      <c r="BQ12" s="216"/>
      <c r="BR12" s="216"/>
      <c r="BS12" s="217"/>
      <c r="BT12" s="217"/>
    </row>
    <row r="13" spans="1:72" ht="23.25">
      <c r="A13" s="56"/>
      <c r="B13" s="57"/>
      <c r="C13" s="24"/>
      <c r="D13" s="52"/>
      <c r="E13" s="59"/>
      <c r="F13" s="47"/>
      <c r="G13" s="48">
        <f t="shared" si="0"/>
        <v>0</v>
      </c>
      <c r="H13" s="25"/>
      <c r="I13" s="48">
        <f t="shared" si="1"/>
        <v>0</v>
      </c>
      <c r="J13" s="25"/>
      <c r="K13" s="48">
        <f t="shared" si="1"/>
        <v>0</v>
      </c>
      <c r="L13" s="25"/>
      <c r="M13" s="48">
        <f t="shared" si="2"/>
        <v>0</v>
      </c>
      <c r="N13" s="25"/>
      <c r="O13" s="149">
        <f t="shared" si="3"/>
        <v>0</v>
      </c>
      <c r="Q13" s="49"/>
      <c r="R13" s="50"/>
      <c r="S13" s="66">
        <f t="shared" si="4"/>
        <v>0</v>
      </c>
      <c r="T13" s="58">
        <f t="shared" si="4"/>
        <v>0</v>
      </c>
      <c r="U13" s="64">
        <f>IF(ISTEXT(F13),F13,(F13/F$8)*U$7)</f>
        <v>0</v>
      </c>
      <c r="V13" s="54">
        <f t="shared" si="5"/>
        <v>0</v>
      </c>
      <c r="W13" s="64">
        <f>IF(ISTEXT(H13),H13,(H13/H$8)*W$7)</f>
        <v>0</v>
      </c>
      <c r="X13" s="54">
        <f t="shared" si="6"/>
        <v>0</v>
      </c>
      <c r="Y13" s="64">
        <f>IF(ISTEXT(J13),J13,(J13/J$8)*Y$7)</f>
        <v>0</v>
      </c>
      <c r="Z13" s="54">
        <f t="shared" si="7"/>
        <v>0</v>
      </c>
      <c r="AA13" s="64">
        <f>IF(ISTEXT(L13),L13,(L13/L$8)*AA$7)</f>
        <v>0</v>
      </c>
      <c r="AB13" s="54">
        <f t="shared" si="8"/>
        <v>0</v>
      </c>
      <c r="AC13" s="64">
        <f>IF(ISTEXT(N13),N13,(N13/N$8)*AC$7)</f>
        <v>0</v>
      </c>
      <c r="AD13" s="55">
        <f t="shared" si="9"/>
        <v>0</v>
      </c>
      <c r="AE13" s="582"/>
      <c r="AF13" s="58">
        <f t="shared" si="10"/>
        <v>0</v>
      </c>
      <c r="AG13" s="187">
        <f t="shared" si="11"/>
        <v>0</v>
      </c>
      <c r="AH13" s="60">
        <f t="shared" si="12"/>
        <v>0</v>
      </c>
      <c r="AI13" s="61">
        <f t="shared" si="13"/>
        <v>0</v>
      </c>
      <c r="AJ13" s="62">
        <f t="shared" si="14"/>
        <v>0</v>
      </c>
      <c r="AK13" s="60">
        <f t="shared" si="15"/>
        <v>0</v>
      </c>
      <c r="AL13" s="61">
        <f t="shared" si="16"/>
        <v>0</v>
      </c>
      <c r="AM13" s="62">
        <f t="shared" si="17"/>
        <v>0</v>
      </c>
      <c r="AN13" s="60">
        <f t="shared" si="18"/>
        <v>0</v>
      </c>
      <c r="AO13" s="61">
        <f t="shared" si="19"/>
        <v>0</v>
      </c>
      <c r="AP13" s="62">
        <f t="shared" si="20"/>
        <v>0</v>
      </c>
      <c r="AQ13" s="60">
        <f t="shared" si="21"/>
        <v>0</v>
      </c>
      <c r="AR13" s="61">
        <f t="shared" si="22"/>
        <v>0</v>
      </c>
      <c r="AS13" s="62">
        <f t="shared" si="23"/>
        <v>0</v>
      </c>
      <c r="AT13" s="60">
        <f t="shared" si="24"/>
        <v>0</v>
      </c>
      <c r="AU13" s="61">
        <f t="shared" si="25"/>
        <v>0</v>
      </c>
      <c r="AV13" s="200">
        <f t="shared" si="26"/>
        <v>0</v>
      </c>
      <c r="AY13" s="226"/>
      <c r="AZ13" s="226"/>
      <c r="BA13" s="226"/>
      <c r="BB13" s="226"/>
      <c r="BC13" s="231" t="s">
        <v>226</v>
      </c>
      <c r="BD13" s="226"/>
      <c r="BE13" s="231" t="s">
        <v>227</v>
      </c>
      <c r="BF13" s="226"/>
      <c r="BG13" s="231" t="s">
        <v>228</v>
      </c>
      <c r="BH13" s="226"/>
      <c r="BI13" s="231" t="s">
        <v>229</v>
      </c>
      <c r="BJ13" s="227"/>
      <c r="BK13" s="231" t="s">
        <v>230</v>
      </c>
      <c r="BL13" s="227"/>
      <c r="BM13" s="227"/>
      <c r="BN13" s="227"/>
      <c r="BO13" s="227"/>
      <c r="BP13" s="227"/>
      <c r="BQ13" s="216"/>
      <c r="BR13" s="216"/>
      <c r="BS13" s="217"/>
      <c r="BT13" s="217"/>
    </row>
    <row r="14" spans="1:72" ht="23.25">
      <c r="A14" s="56"/>
      <c r="B14" s="57"/>
      <c r="C14" s="24"/>
      <c r="D14" s="52"/>
      <c r="E14" s="59"/>
      <c r="F14" s="47"/>
      <c r="G14" s="48">
        <f t="shared" si="0"/>
        <v>0</v>
      </c>
      <c r="H14" s="25"/>
      <c r="I14" s="48">
        <f t="shared" si="1"/>
        <v>0</v>
      </c>
      <c r="J14" s="25"/>
      <c r="K14" s="48">
        <f t="shared" si="1"/>
        <v>0</v>
      </c>
      <c r="L14" s="25"/>
      <c r="M14" s="48">
        <f t="shared" si="2"/>
        <v>0</v>
      </c>
      <c r="N14" s="25"/>
      <c r="O14" s="149">
        <f t="shared" si="3"/>
        <v>0</v>
      </c>
      <c r="Q14" s="49"/>
      <c r="R14" s="50"/>
      <c r="S14" s="63">
        <f t="shared" si="4"/>
        <v>0</v>
      </c>
      <c r="T14" s="58">
        <f t="shared" si="4"/>
        <v>0</v>
      </c>
      <c r="U14" s="64">
        <f aca="true" t="shared" si="27" ref="U14:U58">IF(ISTEXT(F14),F14,(F14/F$8)*U$7)</f>
        <v>0</v>
      </c>
      <c r="V14" s="54">
        <f t="shared" si="5"/>
        <v>0</v>
      </c>
      <c r="W14" s="64">
        <f aca="true" t="shared" si="28" ref="W14:W58">IF(ISTEXT(H14),H14,(H14/H$8)*W$7)</f>
        <v>0</v>
      </c>
      <c r="X14" s="54">
        <f t="shared" si="6"/>
        <v>0</v>
      </c>
      <c r="Y14" s="64">
        <f aca="true" t="shared" si="29" ref="Y14:Y58">IF(ISTEXT(J14),J14,(J14/J$8)*Y$7)</f>
        <v>0</v>
      </c>
      <c r="Z14" s="54">
        <f t="shared" si="7"/>
        <v>0</v>
      </c>
      <c r="AA14" s="53">
        <f aca="true" t="shared" si="30" ref="AA14:AA58">IF(ISTEXT(L14),L14,(L14/L$8)*AA$7)</f>
        <v>0</v>
      </c>
      <c r="AB14" s="54">
        <f t="shared" si="8"/>
        <v>0</v>
      </c>
      <c r="AC14" s="53">
        <f aca="true" t="shared" si="31" ref="AC14:AC58">IF(ISTEXT(N14),N14,(N14/N$8)*AC$7)</f>
        <v>0</v>
      </c>
      <c r="AD14" s="55">
        <f t="shared" si="9"/>
        <v>0</v>
      </c>
      <c r="AE14" s="582"/>
      <c r="AF14" s="58">
        <f t="shared" si="10"/>
        <v>0</v>
      </c>
      <c r="AG14" s="187">
        <f t="shared" si="11"/>
        <v>0</v>
      </c>
      <c r="AH14" s="60">
        <f t="shared" si="12"/>
        <v>0</v>
      </c>
      <c r="AI14" s="61">
        <f t="shared" si="13"/>
        <v>0</v>
      </c>
      <c r="AJ14" s="62">
        <f t="shared" si="14"/>
        <v>0</v>
      </c>
      <c r="AK14" s="60">
        <f t="shared" si="15"/>
        <v>0</v>
      </c>
      <c r="AL14" s="61">
        <f t="shared" si="16"/>
        <v>0</v>
      </c>
      <c r="AM14" s="62">
        <f t="shared" si="17"/>
        <v>0</v>
      </c>
      <c r="AN14" s="60">
        <f t="shared" si="18"/>
        <v>0</v>
      </c>
      <c r="AO14" s="61">
        <f t="shared" si="19"/>
        <v>0</v>
      </c>
      <c r="AP14" s="62">
        <f t="shared" si="20"/>
        <v>0</v>
      </c>
      <c r="AQ14" s="60">
        <f t="shared" si="21"/>
        <v>0</v>
      </c>
      <c r="AR14" s="61">
        <f t="shared" si="22"/>
        <v>0</v>
      </c>
      <c r="AS14" s="62">
        <f t="shared" si="23"/>
        <v>0</v>
      </c>
      <c r="AT14" s="60">
        <f t="shared" si="24"/>
        <v>0</v>
      </c>
      <c r="AU14" s="61">
        <f t="shared" si="25"/>
        <v>0</v>
      </c>
      <c r="AV14" s="200">
        <f t="shared" si="26"/>
        <v>0</v>
      </c>
      <c r="AY14" s="226"/>
      <c r="AZ14" s="226"/>
      <c r="BA14" s="226"/>
      <c r="BB14" s="226"/>
      <c r="BC14" s="526" t="s">
        <v>6</v>
      </c>
      <c r="BD14" s="527"/>
      <c r="BE14" s="528" t="s">
        <v>7</v>
      </c>
      <c r="BF14" s="527"/>
      <c r="BG14" s="528" t="s">
        <v>8</v>
      </c>
      <c r="BH14" s="527"/>
      <c r="BI14" s="528" t="s">
        <v>9</v>
      </c>
      <c r="BJ14" s="527"/>
      <c r="BK14" s="528" t="s">
        <v>10</v>
      </c>
      <c r="BL14" s="537"/>
      <c r="BM14" s="227"/>
      <c r="BN14" s="226"/>
      <c r="BO14" s="226"/>
      <c r="BP14" s="227"/>
      <c r="BQ14" s="216"/>
      <c r="BR14" s="216"/>
      <c r="BS14" s="217"/>
      <c r="BT14" s="217"/>
    </row>
    <row r="15" spans="1:72" ht="23.25">
      <c r="A15" s="56"/>
      <c r="B15" s="57"/>
      <c r="C15" s="24"/>
      <c r="D15" s="52"/>
      <c r="E15" s="59"/>
      <c r="F15" s="47"/>
      <c r="G15" s="48">
        <f t="shared" si="0"/>
        <v>0</v>
      </c>
      <c r="H15" s="25"/>
      <c r="I15" s="48">
        <f t="shared" si="1"/>
        <v>0</v>
      </c>
      <c r="J15" s="25"/>
      <c r="K15" s="48">
        <f t="shared" si="1"/>
        <v>0</v>
      </c>
      <c r="L15" s="25"/>
      <c r="M15" s="48">
        <f t="shared" si="2"/>
        <v>0</v>
      </c>
      <c r="N15" s="25"/>
      <c r="O15" s="149">
        <f t="shared" si="3"/>
        <v>0</v>
      </c>
      <c r="Q15" s="49"/>
      <c r="R15" s="50"/>
      <c r="S15" s="63">
        <f t="shared" si="4"/>
        <v>0</v>
      </c>
      <c r="T15" s="58">
        <f t="shared" si="4"/>
        <v>0</v>
      </c>
      <c r="U15" s="64">
        <f t="shared" si="27"/>
        <v>0</v>
      </c>
      <c r="V15" s="54">
        <f t="shared" si="5"/>
        <v>0</v>
      </c>
      <c r="W15" s="53">
        <f t="shared" si="28"/>
        <v>0</v>
      </c>
      <c r="X15" s="54">
        <f t="shared" si="6"/>
        <v>0</v>
      </c>
      <c r="Y15" s="53">
        <f t="shared" si="29"/>
        <v>0</v>
      </c>
      <c r="Z15" s="54">
        <f t="shared" si="7"/>
        <v>0</v>
      </c>
      <c r="AA15" s="53">
        <f t="shared" si="30"/>
        <v>0</v>
      </c>
      <c r="AB15" s="54">
        <f t="shared" si="8"/>
        <v>0</v>
      </c>
      <c r="AC15" s="53">
        <f t="shared" si="31"/>
        <v>0</v>
      </c>
      <c r="AD15" s="55">
        <f t="shared" si="9"/>
        <v>0</v>
      </c>
      <c r="AE15" s="582"/>
      <c r="AF15" s="58">
        <f t="shared" si="10"/>
        <v>0</v>
      </c>
      <c r="AG15" s="187">
        <f t="shared" si="11"/>
        <v>0</v>
      </c>
      <c r="AH15" s="60">
        <f t="shared" si="12"/>
        <v>0</v>
      </c>
      <c r="AI15" s="61">
        <f t="shared" si="13"/>
        <v>0</v>
      </c>
      <c r="AJ15" s="62">
        <f t="shared" si="14"/>
        <v>0</v>
      </c>
      <c r="AK15" s="60">
        <f t="shared" si="15"/>
        <v>0</v>
      </c>
      <c r="AL15" s="61">
        <f t="shared" si="16"/>
        <v>0</v>
      </c>
      <c r="AM15" s="62">
        <f t="shared" si="17"/>
        <v>0</v>
      </c>
      <c r="AN15" s="60">
        <f t="shared" si="18"/>
        <v>0</v>
      </c>
      <c r="AO15" s="61">
        <f t="shared" si="19"/>
        <v>0</v>
      </c>
      <c r="AP15" s="62">
        <f t="shared" si="20"/>
        <v>0</v>
      </c>
      <c r="AQ15" s="60">
        <f t="shared" si="21"/>
        <v>0</v>
      </c>
      <c r="AR15" s="61">
        <f t="shared" si="22"/>
        <v>0</v>
      </c>
      <c r="AS15" s="62">
        <f t="shared" si="23"/>
        <v>0</v>
      </c>
      <c r="AT15" s="60">
        <f t="shared" si="24"/>
        <v>0</v>
      </c>
      <c r="AU15" s="61">
        <f t="shared" si="25"/>
        <v>0</v>
      </c>
      <c r="AV15" s="200">
        <f t="shared" si="26"/>
        <v>0</v>
      </c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7"/>
      <c r="BK15" s="227"/>
      <c r="BL15" s="227"/>
      <c r="BM15" s="227"/>
      <c r="BN15" s="227"/>
      <c r="BO15" s="227"/>
      <c r="BP15" s="227"/>
      <c r="BQ15" s="216"/>
      <c r="BR15" s="216"/>
      <c r="BS15" s="217"/>
      <c r="BT15" s="217"/>
    </row>
    <row r="16" spans="1:72" ht="24" thickBot="1">
      <c r="A16" s="56"/>
      <c r="B16" s="57"/>
      <c r="C16" s="24"/>
      <c r="D16" s="52"/>
      <c r="E16" s="59"/>
      <c r="F16" s="47"/>
      <c r="G16" s="48">
        <f t="shared" si="0"/>
        <v>0</v>
      </c>
      <c r="H16" s="25"/>
      <c r="I16" s="48">
        <f t="shared" si="1"/>
        <v>0</v>
      </c>
      <c r="J16" s="25"/>
      <c r="K16" s="48">
        <f t="shared" si="1"/>
        <v>0</v>
      </c>
      <c r="L16" s="25"/>
      <c r="M16" s="48">
        <f t="shared" si="2"/>
        <v>0</v>
      </c>
      <c r="N16" s="25"/>
      <c r="O16" s="149">
        <f t="shared" si="3"/>
        <v>0</v>
      </c>
      <c r="Q16" s="49"/>
      <c r="R16" s="50"/>
      <c r="S16" s="63">
        <f t="shared" si="4"/>
        <v>0</v>
      </c>
      <c r="T16" s="58">
        <f t="shared" si="4"/>
        <v>0</v>
      </c>
      <c r="U16" s="64">
        <f t="shared" si="27"/>
        <v>0</v>
      </c>
      <c r="V16" s="54">
        <f t="shared" si="5"/>
        <v>0</v>
      </c>
      <c r="W16" s="53">
        <f t="shared" si="28"/>
        <v>0</v>
      </c>
      <c r="X16" s="54">
        <f t="shared" si="6"/>
        <v>0</v>
      </c>
      <c r="Y16" s="53">
        <f t="shared" si="29"/>
        <v>0</v>
      </c>
      <c r="Z16" s="54">
        <f t="shared" si="7"/>
        <v>0</v>
      </c>
      <c r="AA16" s="53">
        <f t="shared" si="30"/>
        <v>0</v>
      </c>
      <c r="AB16" s="54">
        <f t="shared" si="8"/>
        <v>0</v>
      </c>
      <c r="AC16" s="53">
        <f t="shared" si="31"/>
        <v>0</v>
      </c>
      <c r="AD16" s="55">
        <f t="shared" si="9"/>
        <v>0</v>
      </c>
      <c r="AE16" s="582"/>
      <c r="AF16" s="58">
        <f t="shared" si="10"/>
        <v>0</v>
      </c>
      <c r="AG16" s="187">
        <f t="shared" si="11"/>
        <v>0</v>
      </c>
      <c r="AH16" s="60">
        <f t="shared" si="12"/>
        <v>0</v>
      </c>
      <c r="AI16" s="61">
        <f t="shared" si="13"/>
        <v>0</v>
      </c>
      <c r="AJ16" s="62">
        <f t="shared" si="14"/>
        <v>0</v>
      </c>
      <c r="AK16" s="60">
        <f t="shared" si="15"/>
        <v>0</v>
      </c>
      <c r="AL16" s="61">
        <f t="shared" si="16"/>
        <v>0</v>
      </c>
      <c r="AM16" s="62">
        <f t="shared" si="17"/>
        <v>0</v>
      </c>
      <c r="AN16" s="60">
        <f t="shared" si="18"/>
        <v>0</v>
      </c>
      <c r="AO16" s="61">
        <f t="shared" si="19"/>
        <v>0</v>
      </c>
      <c r="AP16" s="62">
        <f t="shared" si="20"/>
        <v>0</v>
      </c>
      <c r="AQ16" s="60">
        <f t="shared" si="21"/>
        <v>0</v>
      </c>
      <c r="AR16" s="61">
        <f t="shared" si="22"/>
        <v>0</v>
      </c>
      <c r="AS16" s="62">
        <f t="shared" si="23"/>
        <v>0</v>
      </c>
      <c r="AT16" s="60">
        <f t="shared" si="24"/>
        <v>0</v>
      </c>
      <c r="AU16" s="61">
        <f t="shared" si="25"/>
        <v>0</v>
      </c>
      <c r="AV16" s="200">
        <f t="shared" si="26"/>
        <v>0</v>
      </c>
      <c r="AY16" s="238"/>
      <c r="AZ16" s="538" t="s">
        <v>201</v>
      </c>
      <c r="BA16" s="538"/>
      <c r="BB16" s="539"/>
      <c r="BC16" s="226"/>
      <c r="BD16" s="226"/>
      <c r="BE16" s="226"/>
      <c r="BF16" s="226"/>
      <c r="BG16" s="226"/>
      <c r="BH16" s="226"/>
      <c r="BI16" s="226"/>
      <c r="BJ16" s="227"/>
      <c r="BK16" s="227"/>
      <c r="BL16" s="227"/>
      <c r="BM16" s="227"/>
      <c r="BN16" s="227"/>
      <c r="BO16" s="227"/>
      <c r="BP16" s="227"/>
      <c r="BQ16" s="216"/>
      <c r="BR16" s="216"/>
      <c r="BS16" s="217"/>
      <c r="BT16" s="217"/>
    </row>
    <row r="17" spans="1:72" s="1" customFormat="1" ht="23.25">
      <c r="A17" s="56"/>
      <c r="B17" s="57"/>
      <c r="C17" s="24"/>
      <c r="D17" s="52"/>
      <c r="E17" s="59"/>
      <c r="F17" s="47"/>
      <c r="G17" s="48">
        <f t="shared" si="0"/>
        <v>0</v>
      </c>
      <c r="H17" s="25"/>
      <c r="I17" s="48">
        <f t="shared" si="1"/>
        <v>0</v>
      </c>
      <c r="J17" s="25"/>
      <c r="K17" s="48">
        <f t="shared" si="1"/>
        <v>0</v>
      </c>
      <c r="L17" s="25"/>
      <c r="M17" s="48">
        <f t="shared" si="2"/>
        <v>0</v>
      </c>
      <c r="N17" s="25"/>
      <c r="O17" s="149">
        <f t="shared" si="3"/>
        <v>0</v>
      </c>
      <c r="Q17" s="49"/>
      <c r="R17" s="50"/>
      <c r="S17" s="63">
        <f t="shared" si="4"/>
        <v>0</v>
      </c>
      <c r="T17" s="58">
        <f t="shared" si="4"/>
        <v>0</v>
      </c>
      <c r="U17" s="53">
        <f t="shared" si="27"/>
        <v>0</v>
      </c>
      <c r="V17" s="54">
        <f t="shared" si="5"/>
        <v>0</v>
      </c>
      <c r="W17" s="53">
        <f t="shared" si="28"/>
        <v>0</v>
      </c>
      <c r="X17" s="54">
        <f t="shared" si="6"/>
        <v>0</v>
      </c>
      <c r="Y17" s="53">
        <f t="shared" si="29"/>
        <v>0</v>
      </c>
      <c r="Z17" s="54">
        <f t="shared" si="7"/>
        <v>0</v>
      </c>
      <c r="AA17" s="53">
        <f t="shared" si="30"/>
        <v>0</v>
      </c>
      <c r="AB17" s="54">
        <f t="shared" si="8"/>
        <v>0</v>
      </c>
      <c r="AC17" s="53">
        <f t="shared" si="31"/>
        <v>0</v>
      </c>
      <c r="AD17" s="55">
        <f t="shared" si="9"/>
        <v>0</v>
      </c>
      <c r="AE17" s="582"/>
      <c r="AF17" s="58">
        <f t="shared" si="10"/>
        <v>0</v>
      </c>
      <c r="AG17" s="187">
        <f t="shared" si="11"/>
        <v>0</v>
      </c>
      <c r="AH17" s="60">
        <f t="shared" si="12"/>
        <v>0</v>
      </c>
      <c r="AI17" s="61">
        <f t="shared" si="13"/>
        <v>0</v>
      </c>
      <c r="AJ17" s="62">
        <f t="shared" si="14"/>
        <v>0</v>
      </c>
      <c r="AK17" s="60">
        <f t="shared" si="15"/>
        <v>0</v>
      </c>
      <c r="AL17" s="61">
        <f t="shared" si="16"/>
        <v>0</v>
      </c>
      <c r="AM17" s="62">
        <f t="shared" si="17"/>
        <v>0</v>
      </c>
      <c r="AN17" s="60">
        <f t="shared" si="18"/>
        <v>0</v>
      </c>
      <c r="AO17" s="61">
        <f t="shared" si="19"/>
        <v>0</v>
      </c>
      <c r="AP17" s="62">
        <f t="shared" si="20"/>
        <v>0</v>
      </c>
      <c r="AQ17" s="60">
        <f t="shared" si="21"/>
        <v>0</v>
      </c>
      <c r="AR17" s="61">
        <f t="shared" si="22"/>
        <v>0</v>
      </c>
      <c r="AS17" s="62">
        <f t="shared" si="23"/>
        <v>0</v>
      </c>
      <c r="AT17" s="60">
        <f t="shared" si="24"/>
        <v>0</v>
      </c>
      <c r="AU17" s="61">
        <f t="shared" si="25"/>
        <v>0</v>
      </c>
      <c r="AV17" s="200">
        <f t="shared" si="26"/>
        <v>0</v>
      </c>
      <c r="AX17" s="3"/>
      <c r="AY17" s="199" t="s">
        <v>200</v>
      </c>
      <c r="AZ17" s="239" t="s">
        <v>21</v>
      </c>
      <c r="BA17" s="163" t="s">
        <v>200</v>
      </c>
      <c r="BB17" s="240" t="s">
        <v>200</v>
      </c>
      <c r="BC17" s="241">
        <v>1.6</v>
      </c>
      <c r="BD17" s="242">
        <v>10</v>
      </c>
      <c r="BE17" s="243">
        <v>1.4</v>
      </c>
      <c r="BF17" s="242">
        <v>10</v>
      </c>
      <c r="BG17" s="243">
        <v>18</v>
      </c>
      <c r="BH17" s="242">
        <v>10</v>
      </c>
      <c r="BI17" s="243">
        <v>18</v>
      </c>
      <c r="BJ17" s="242">
        <v>10</v>
      </c>
      <c r="BK17" s="243">
        <v>2.7</v>
      </c>
      <c r="BL17" s="244">
        <v>10</v>
      </c>
      <c r="BM17" s="227"/>
      <c r="BN17" s="227"/>
      <c r="BO17" s="227"/>
      <c r="BP17" s="227"/>
      <c r="BQ17" s="216"/>
      <c r="BR17" s="216"/>
      <c r="BS17" s="218"/>
      <c r="BT17" s="218"/>
    </row>
    <row r="18" spans="1:72" s="1" customFormat="1" ht="24" thickBot="1">
      <c r="A18" s="56"/>
      <c r="B18" s="57"/>
      <c r="C18" s="24"/>
      <c r="D18" s="52"/>
      <c r="E18" s="59"/>
      <c r="F18" s="47"/>
      <c r="G18" s="48">
        <f t="shared" si="0"/>
        <v>0</v>
      </c>
      <c r="H18" s="25"/>
      <c r="I18" s="48">
        <f t="shared" si="1"/>
        <v>0</v>
      </c>
      <c r="J18" s="25"/>
      <c r="K18" s="48">
        <f t="shared" si="1"/>
        <v>0</v>
      </c>
      <c r="L18" s="25"/>
      <c r="M18" s="48">
        <f t="shared" si="2"/>
        <v>0</v>
      </c>
      <c r="N18" s="25"/>
      <c r="O18" s="149">
        <f t="shared" si="3"/>
        <v>0</v>
      </c>
      <c r="Q18" s="49"/>
      <c r="R18" s="50"/>
      <c r="S18" s="63">
        <f t="shared" si="4"/>
        <v>0</v>
      </c>
      <c r="T18" s="58">
        <f t="shared" si="4"/>
        <v>0</v>
      </c>
      <c r="U18" s="53">
        <f t="shared" si="27"/>
        <v>0</v>
      </c>
      <c r="V18" s="54">
        <f t="shared" si="5"/>
        <v>0</v>
      </c>
      <c r="W18" s="53">
        <f t="shared" si="28"/>
        <v>0</v>
      </c>
      <c r="X18" s="54">
        <f t="shared" si="6"/>
        <v>0</v>
      </c>
      <c r="Y18" s="53">
        <f t="shared" si="29"/>
        <v>0</v>
      </c>
      <c r="Z18" s="54">
        <f t="shared" si="7"/>
        <v>0</v>
      </c>
      <c r="AA18" s="53">
        <f t="shared" si="30"/>
        <v>0</v>
      </c>
      <c r="AB18" s="54">
        <f t="shared" si="8"/>
        <v>0</v>
      </c>
      <c r="AC18" s="53">
        <f t="shared" si="31"/>
        <v>0</v>
      </c>
      <c r="AD18" s="55">
        <f t="shared" si="9"/>
        <v>0</v>
      </c>
      <c r="AE18" s="582"/>
      <c r="AF18" s="58">
        <f t="shared" si="10"/>
        <v>0</v>
      </c>
      <c r="AG18" s="187">
        <f t="shared" si="11"/>
        <v>0</v>
      </c>
      <c r="AH18" s="60">
        <f t="shared" si="12"/>
        <v>0</v>
      </c>
      <c r="AI18" s="61">
        <f t="shared" si="13"/>
        <v>0</v>
      </c>
      <c r="AJ18" s="62">
        <f t="shared" si="14"/>
        <v>0</v>
      </c>
      <c r="AK18" s="60">
        <f t="shared" si="15"/>
        <v>0</v>
      </c>
      <c r="AL18" s="61">
        <f t="shared" si="16"/>
        <v>0</v>
      </c>
      <c r="AM18" s="62">
        <f t="shared" si="17"/>
        <v>0</v>
      </c>
      <c r="AN18" s="60">
        <f t="shared" si="18"/>
        <v>0</v>
      </c>
      <c r="AO18" s="61">
        <f t="shared" si="19"/>
        <v>0</v>
      </c>
      <c r="AP18" s="62">
        <f t="shared" si="20"/>
        <v>0</v>
      </c>
      <c r="AQ18" s="60">
        <f t="shared" si="21"/>
        <v>0</v>
      </c>
      <c r="AR18" s="61">
        <f t="shared" si="22"/>
        <v>0</v>
      </c>
      <c r="AS18" s="62">
        <f t="shared" si="23"/>
        <v>0</v>
      </c>
      <c r="AT18" s="60">
        <f t="shared" si="24"/>
        <v>0</v>
      </c>
      <c r="AU18" s="61">
        <f t="shared" si="25"/>
        <v>0</v>
      </c>
      <c r="AV18" s="200">
        <f t="shared" si="26"/>
        <v>0</v>
      </c>
      <c r="AX18" s="3"/>
      <c r="AY18" s="226"/>
      <c r="AZ18" s="245" t="s">
        <v>291</v>
      </c>
      <c r="BA18" s="226"/>
      <c r="BB18" s="226"/>
      <c r="BC18" s="226"/>
      <c r="BD18" s="226"/>
      <c r="BE18" s="226"/>
      <c r="BF18" s="226"/>
      <c r="BG18" s="226"/>
      <c r="BH18" s="226"/>
      <c r="BI18" s="226"/>
      <c r="BJ18" s="227"/>
      <c r="BK18" s="227"/>
      <c r="BL18" s="227"/>
      <c r="BM18" s="227"/>
      <c r="BN18" s="227"/>
      <c r="BO18" s="227"/>
      <c r="BP18" s="227"/>
      <c r="BQ18" s="216"/>
      <c r="BR18" s="216"/>
      <c r="BS18" s="218"/>
      <c r="BT18" s="218"/>
    </row>
    <row r="19" spans="1:72" s="1" customFormat="1" ht="23.25">
      <c r="A19" s="56"/>
      <c r="B19" s="57"/>
      <c r="C19" s="24"/>
      <c r="D19" s="52"/>
      <c r="E19" s="59"/>
      <c r="F19" s="47"/>
      <c r="G19" s="48">
        <f t="shared" si="0"/>
        <v>0</v>
      </c>
      <c r="H19" s="25"/>
      <c r="I19" s="48">
        <f t="shared" si="1"/>
        <v>0</v>
      </c>
      <c r="J19" s="25"/>
      <c r="K19" s="48">
        <f t="shared" si="1"/>
        <v>0</v>
      </c>
      <c r="L19" s="25"/>
      <c r="M19" s="48">
        <f t="shared" si="2"/>
        <v>0</v>
      </c>
      <c r="N19" s="25"/>
      <c r="O19" s="149">
        <f t="shared" si="3"/>
        <v>0</v>
      </c>
      <c r="Q19" s="49"/>
      <c r="R19" s="50"/>
      <c r="S19" s="66">
        <f t="shared" si="4"/>
        <v>0</v>
      </c>
      <c r="T19" s="58">
        <f t="shared" si="4"/>
        <v>0</v>
      </c>
      <c r="U19" s="53">
        <f t="shared" si="27"/>
        <v>0</v>
      </c>
      <c r="V19" s="54">
        <f t="shared" si="5"/>
        <v>0</v>
      </c>
      <c r="W19" s="53">
        <f t="shared" si="28"/>
        <v>0</v>
      </c>
      <c r="X19" s="54">
        <f t="shared" si="6"/>
        <v>0</v>
      </c>
      <c r="Y19" s="53">
        <f t="shared" si="29"/>
        <v>0</v>
      </c>
      <c r="Z19" s="54">
        <f t="shared" si="7"/>
        <v>0</v>
      </c>
      <c r="AA19" s="53">
        <f t="shared" si="30"/>
        <v>0</v>
      </c>
      <c r="AB19" s="54">
        <f t="shared" si="8"/>
        <v>0</v>
      </c>
      <c r="AC19" s="53">
        <f t="shared" si="31"/>
        <v>0</v>
      </c>
      <c r="AD19" s="55">
        <f t="shared" si="9"/>
        <v>0</v>
      </c>
      <c r="AE19" s="582"/>
      <c r="AF19" s="58">
        <f t="shared" si="10"/>
        <v>0</v>
      </c>
      <c r="AG19" s="187">
        <f t="shared" si="11"/>
        <v>0</v>
      </c>
      <c r="AH19" s="60">
        <f t="shared" si="12"/>
        <v>0</v>
      </c>
      <c r="AI19" s="61">
        <f t="shared" si="13"/>
        <v>0</v>
      </c>
      <c r="AJ19" s="62">
        <f t="shared" si="14"/>
        <v>0</v>
      </c>
      <c r="AK19" s="60">
        <f t="shared" si="15"/>
        <v>0</v>
      </c>
      <c r="AL19" s="61">
        <f t="shared" si="16"/>
        <v>0</v>
      </c>
      <c r="AM19" s="62">
        <f t="shared" si="17"/>
        <v>0</v>
      </c>
      <c r="AN19" s="60">
        <f t="shared" si="18"/>
        <v>0</v>
      </c>
      <c r="AO19" s="61">
        <f t="shared" si="19"/>
        <v>0</v>
      </c>
      <c r="AP19" s="62">
        <f t="shared" si="20"/>
        <v>0</v>
      </c>
      <c r="AQ19" s="60">
        <f t="shared" si="21"/>
        <v>0</v>
      </c>
      <c r="AR19" s="61">
        <f t="shared" si="22"/>
        <v>0</v>
      </c>
      <c r="AS19" s="62">
        <f t="shared" si="23"/>
        <v>0</v>
      </c>
      <c r="AT19" s="60">
        <f t="shared" si="24"/>
        <v>0</v>
      </c>
      <c r="AU19" s="61">
        <f t="shared" si="25"/>
        <v>0</v>
      </c>
      <c r="AV19" s="200">
        <f t="shared" si="26"/>
        <v>0</v>
      </c>
      <c r="AX19" s="3"/>
      <c r="AY19" s="226"/>
      <c r="AZ19" s="226"/>
      <c r="BA19" s="226"/>
      <c r="BB19" s="247" t="s">
        <v>269</v>
      </c>
      <c r="BC19" s="540" t="s">
        <v>234</v>
      </c>
      <c r="BD19" s="541" t="s">
        <v>293</v>
      </c>
      <c r="BE19" s="540" t="s">
        <v>235</v>
      </c>
      <c r="BF19" s="541" t="s">
        <v>294</v>
      </c>
      <c r="BG19" s="540" t="s">
        <v>236</v>
      </c>
      <c r="BH19" s="541" t="s">
        <v>295</v>
      </c>
      <c r="BI19" s="540" t="s">
        <v>237</v>
      </c>
      <c r="BJ19" s="541" t="s">
        <v>296</v>
      </c>
      <c r="BK19" s="540" t="s">
        <v>238</v>
      </c>
      <c r="BL19" s="541" t="s">
        <v>297</v>
      </c>
      <c r="BM19" s="246"/>
      <c r="BN19" s="227"/>
      <c r="BO19" s="227"/>
      <c r="BP19" s="227"/>
      <c r="BQ19" s="216"/>
      <c r="BR19" s="216"/>
      <c r="BS19" s="218"/>
      <c r="BT19" s="218"/>
    </row>
    <row r="20" spans="1:72" s="1" customFormat="1" ht="23.25">
      <c r="A20" s="56"/>
      <c r="B20" s="57"/>
      <c r="C20" s="24"/>
      <c r="D20" s="52"/>
      <c r="E20" s="59"/>
      <c r="F20" s="47"/>
      <c r="G20" s="48">
        <f t="shared" si="0"/>
        <v>0</v>
      </c>
      <c r="H20" s="25"/>
      <c r="I20" s="48">
        <f t="shared" si="1"/>
        <v>0</v>
      </c>
      <c r="J20" s="25"/>
      <c r="K20" s="48">
        <f t="shared" si="1"/>
        <v>0</v>
      </c>
      <c r="L20" s="25"/>
      <c r="M20" s="48">
        <f t="shared" si="2"/>
        <v>0</v>
      </c>
      <c r="N20" s="25"/>
      <c r="O20" s="149">
        <f t="shared" si="3"/>
        <v>0</v>
      </c>
      <c r="Q20" s="49"/>
      <c r="R20" s="50"/>
      <c r="S20" s="63">
        <f t="shared" si="4"/>
        <v>0</v>
      </c>
      <c r="T20" s="58">
        <f t="shared" si="4"/>
        <v>0</v>
      </c>
      <c r="U20" s="53">
        <f t="shared" si="27"/>
        <v>0</v>
      </c>
      <c r="V20" s="54">
        <f t="shared" si="5"/>
        <v>0</v>
      </c>
      <c r="W20" s="53">
        <f t="shared" si="28"/>
        <v>0</v>
      </c>
      <c r="X20" s="54">
        <f t="shared" si="6"/>
        <v>0</v>
      </c>
      <c r="Y20" s="53">
        <f t="shared" si="29"/>
        <v>0</v>
      </c>
      <c r="Z20" s="54">
        <f t="shared" si="7"/>
        <v>0</v>
      </c>
      <c r="AA20" s="53">
        <f t="shared" si="30"/>
        <v>0</v>
      </c>
      <c r="AB20" s="54">
        <f t="shared" si="8"/>
        <v>0</v>
      </c>
      <c r="AC20" s="53">
        <f t="shared" si="31"/>
        <v>0</v>
      </c>
      <c r="AD20" s="55">
        <f t="shared" si="9"/>
        <v>0</v>
      </c>
      <c r="AE20" s="582"/>
      <c r="AF20" s="58">
        <f t="shared" si="10"/>
        <v>0</v>
      </c>
      <c r="AG20" s="187">
        <f t="shared" si="11"/>
        <v>0</v>
      </c>
      <c r="AH20" s="60">
        <f t="shared" si="12"/>
        <v>0</v>
      </c>
      <c r="AI20" s="61">
        <f t="shared" si="13"/>
        <v>0</v>
      </c>
      <c r="AJ20" s="62">
        <f t="shared" si="14"/>
        <v>0</v>
      </c>
      <c r="AK20" s="60">
        <f t="shared" si="15"/>
        <v>0</v>
      </c>
      <c r="AL20" s="61">
        <f t="shared" si="16"/>
        <v>0</v>
      </c>
      <c r="AM20" s="62">
        <f t="shared" si="17"/>
        <v>0</v>
      </c>
      <c r="AN20" s="60">
        <f t="shared" si="18"/>
        <v>0</v>
      </c>
      <c r="AO20" s="61">
        <f t="shared" si="19"/>
        <v>0</v>
      </c>
      <c r="AP20" s="62">
        <f t="shared" si="20"/>
        <v>0</v>
      </c>
      <c r="AQ20" s="60">
        <f t="shared" si="21"/>
        <v>0</v>
      </c>
      <c r="AR20" s="61">
        <f t="shared" si="22"/>
        <v>0</v>
      </c>
      <c r="AS20" s="62">
        <f t="shared" si="23"/>
        <v>0</v>
      </c>
      <c r="AT20" s="60">
        <f t="shared" si="24"/>
        <v>0</v>
      </c>
      <c r="AU20" s="61">
        <f t="shared" si="25"/>
        <v>0</v>
      </c>
      <c r="AV20" s="200">
        <f t="shared" si="26"/>
        <v>0</v>
      </c>
      <c r="AX20" s="3"/>
      <c r="BC20" s="540"/>
      <c r="BD20" s="541"/>
      <c r="BE20" s="540"/>
      <c r="BF20" s="541"/>
      <c r="BG20" s="540"/>
      <c r="BH20" s="541"/>
      <c r="BI20" s="540"/>
      <c r="BJ20" s="541"/>
      <c r="BK20" s="540"/>
      <c r="BL20" s="541"/>
      <c r="BM20" s="227"/>
      <c r="BN20" s="227"/>
      <c r="BO20" s="227"/>
      <c r="BP20" s="227"/>
      <c r="BQ20" s="216"/>
      <c r="BR20" s="216"/>
      <c r="BS20" s="218"/>
      <c r="BT20" s="218"/>
    </row>
    <row r="21" spans="1:72" s="1" customFormat="1" ht="23.25">
      <c r="A21" s="56"/>
      <c r="B21" s="57"/>
      <c r="C21" s="24"/>
      <c r="D21" s="52"/>
      <c r="E21" s="59"/>
      <c r="F21" s="47"/>
      <c r="G21" s="48">
        <f t="shared" si="0"/>
        <v>0</v>
      </c>
      <c r="H21" s="25"/>
      <c r="I21" s="48">
        <f t="shared" si="1"/>
        <v>0</v>
      </c>
      <c r="J21" s="25"/>
      <c r="K21" s="48">
        <f t="shared" si="1"/>
        <v>0</v>
      </c>
      <c r="L21" s="25"/>
      <c r="M21" s="48">
        <f t="shared" si="2"/>
        <v>0</v>
      </c>
      <c r="N21" s="25"/>
      <c r="O21" s="149">
        <f t="shared" si="3"/>
        <v>0</v>
      </c>
      <c r="Q21" s="49"/>
      <c r="R21" s="50"/>
      <c r="S21" s="63">
        <f t="shared" si="4"/>
        <v>0</v>
      </c>
      <c r="T21" s="58">
        <f t="shared" si="4"/>
        <v>0</v>
      </c>
      <c r="U21" s="53">
        <f t="shared" si="27"/>
        <v>0</v>
      </c>
      <c r="V21" s="54">
        <f t="shared" si="5"/>
        <v>0</v>
      </c>
      <c r="W21" s="53">
        <f t="shared" si="28"/>
        <v>0</v>
      </c>
      <c r="X21" s="54">
        <f t="shared" si="6"/>
        <v>0</v>
      </c>
      <c r="Y21" s="53">
        <f t="shared" si="29"/>
        <v>0</v>
      </c>
      <c r="Z21" s="54">
        <f t="shared" si="7"/>
        <v>0</v>
      </c>
      <c r="AA21" s="53">
        <f t="shared" si="30"/>
        <v>0</v>
      </c>
      <c r="AB21" s="54">
        <f t="shared" si="8"/>
        <v>0</v>
      </c>
      <c r="AC21" s="53">
        <f t="shared" si="31"/>
        <v>0</v>
      </c>
      <c r="AD21" s="55">
        <f t="shared" si="9"/>
        <v>0</v>
      </c>
      <c r="AE21" s="582"/>
      <c r="AF21" s="58">
        <f t="shared" si="10"/>
        <v>0</v>
      </c>
      <c r="AG21" s="187">
        <f t="shared" si="11"/>
        <v>0</v>
      </c>
      <c r="AH21" s="60">
        <f t="shared" si="12"/>
        <v>0</v>
      </c>
      <c r="AI21" s="61">
        <f t="shared" si="13"/>
        <v>0</v>
      </c>
      <c r="AJ21" s="62">
        <f t="shared" si="14"/>
        <v>0</v>
      </c>
      <c r="AK21" s="60">
        <f t="shared" si="15"/>
        <v>0</v>
      </c>
      <c r="AL21" s="61">
        <f t="shared" si="16"/>
        <v>0</v>
      </c>
      <c r="AM21" s="62">
        <f t="shared" si="17"/>
        <v>0</v>
      </c>
      <c r="AN21" s="60">
        <f t="shared" si="18"/>
        <v>0</v>
      </c>
      <c r="AO21" s="61">
        <f t="shared" si="19"/>
        <v>0</v>
      </c>
      <c r="AP21" s="62">
        <f t="shared" si="20"/>
        <v>0</v>
      </c>
      <c r="AQ21" s="60">
        <f t="shared" si="21"/>
        <v>0</v>
      </c>
      <c r="AR21" s="61">
        <f t="shared" si="22"/>
        <v>0</v>
      </c>
      <c r="AS21" s="62">
        <f t="shared" si="23"/>
        <v>0</v>
      </c>
      <c r="AT21" s="60">
        <f t="shared" si="24"/>
        <v>0</v>
      </c>
      <c r="AU21" s="61">
        <f t="shared" si="25"/>
        <v>0</v>
      </c>
      <c r="AV21" s="200">
        <f t="shared" si="26"/>
        <v>0</v>
      </c>
      <c r="AY21" s="226"/>
      <c r="AZ21" s="226"/>
      <c r="BA21" s="226"/>
      <c r="BB21" s="226"/>
      <c r="BC21" s="226"/>
      <c r="BD21" s="248" t="s">
        <v>270</v>
      </c>
      <c r="BE21" s="249"/>
      <c r="BF21" s="250"/>
      <c r="BG21" s="249"/>
      <c r="BH21" s="250"/>
      <c r="BI21" s="249"/>
      <c r="BJ21" s="250"/>
      <c r="BK21" s="249"/>
      <c r="BL21" s="250"/>
      <c r="BM21" s="249"/>
      <c r="BN21" s="227"/>
      <c r="BO21" s="227"/>
      <c r="BP21" s="227"/>
      <c r="BQ21" s="216"/>
      <c r="BR21" s="216"/>
      <c r="BS21" s="218"/>
      <c r="BT21" s="218"/>
    </row>
    <row r="22" spans="1:72" s="1" customFormat="1" ht="23.25">
      <c r="A22" s="56"/>
      <c r="B22" s="57"/>
      <c r="C22" s="24"/>
      <c r="D22" s="52"/>
      <c r="E22" s="59"/>
      <c r="F22" s="47"/>
      <c r="G22" s="48">
        <f t="shared" si="0"/>
        <v>0</v>
      </c>
      <c r="H22" s="25"/>
      <c r="I22" s="48">
        <f t="shared" si="1"/>
        <v>0</v>
      </c>
      <c r="J22" s="25"/>
      <c r="K22" s="48">
        <f t="shared" si="1"/>
        <v>0</v>
      </c>
      <c r="L22" s="25"/>
      <c r="M22" s="48">
        <f t="shared" si="2"/>
        <v>0</v>
      </c>
      <c r="N22" s="25"/>
      <c r="O22" s="149">
        <f t="shared" si="3"/>
        <v>0</v>
      </c>
      <c r="Q22" s="49"/>
      <c r="R22" s="50"/>
      <c r="S22" s="63">
        <f t="shared" si="4"/>
        <v>0</v>
      </c>
      <c r="T22" s="58">
        <f t="shared" si="4"/>
        <v>0</v>
      </c>
      <c r="U22" s="53">
        <f t="shared" si="27"/>
        <v>0</v>
      </c>
      <c r="V22" s="54">
        <f t="shared" si="5"/>
        <v>0</v>
      </c>
      <c r="W22" s="53">
        <f t="shared" si="28"/>
        <v>0</v>
      </c>
      <c r="X22" s="54">
        <f t="shared" si="6"/>
        <v>0</v>
      </c>
      <c r="Y22" s="53">
        <f t="shared" si="29"/>
        <v>0</v>
      </c>
      <c r="Z22" s="54">
        <f t="shared" si="7"/>
        <v>0</v>
      </c>
      <c r="AA22" s="53">
        <f t="shared" si="30"/>
        <v>0</v>
      </c>
      <c r="AB22" s="54">
        <f t="shared" si="8"/>
        <v>0</v>
      </c>
      <c r="AC22" s="53">
        <f t="shared" si="31"/>
        <v>0</v>
      </c>
      <c r="AD22" s="55">
        <f t="shared" si="9"/>
        <v>0</v>
      </c>
      <c r="AE22" s="582"/>
      <c r="AF22" s="58">
        <f t="shared" si="10"/>
        <v>0</v>
      </c>
      <c r="AG22" s="187">
        <f t="shared" si="11"/>
        <v>0</v>
      </c>
      <c r="AH22" s="60">
        <f t="shared" si="12"/>
        <v>0</v>
      </c>
      <c r="AI22" s="61">
        <f t="shared" si="13"/>
        <v>0</v>
      </c>
      <c r="AJ22" s="62">
        <f t="shared" si="14"/>
        <v>0</v>
      </c>
      <c r="AK22" s="60">
        <f t="shared" si="15"/>
        <v>0</v>
      </c>
      <c r="AL22" s="61">
        <f t="shared" si="16"/>
        <v>0</v>
      </c>
      <c r="AM22" s="62">
        <f t="shared" si="17"/>
        <v>0</v>
      </c>
      <c r="AN22" s="60">
        <f t="shared" si="18"/>
        <v>0</v>
      </c>
      <c r="AO22" s="61">
        <f t="shared" si="19"/>
        <v>0</v>
      </c>
      <c r="AP22" s="62">
        <f t="shared" si="20"/>
        <v>0</v>
      </c>
      <c r="AQ22" s="60">
        <f t="shared" si="21"/>
        <v>0</v>
      </c>
      <c r="AR22" s="61">
        <f t="shared" si="22"/>
        <v>0</v>
      </c>
      <c r="AS22" s="62">
        <f t="shared" si="23"/>
        <v>0</v>
      </c>
      <c r="AT22" s="60">
        <f t="shared" si="24"/>
        <v>0</v>
      </c>
      <c r="AU22" s="61">
        <f t="shared" si="25"/>
        <v>0</v>
      </c>
      <c r="AV22" s="200">
        <f t="shared" si="26"/>
        <v>0</v>
      </c>
      <c r="AY22" s="226"/>
      <c r="AZ22" s="226"/>
      <c r="BA22" s="226"/>
      <c r="BB22" s="251" t="s">
        <v>271</v>
      </c>
      <c r="BC22" s="226"/>
      <c r="BD22" s="226"/>
      <c r="BE22" s="226"/>
      <c r="BF22" s="226"/>
      <c r="BG22" s="226"/>
      <c r="BH22" s="226"/>
      <c r="BI22" s="226"/>
      <c r="BJ22" s="227"/>
      <c r="BK22" s="227"/>
      <c r="BL22" s="227"/>
      <c r="BM22" s="227"/>
      <c r="BN22" s="227"/>
      <c r="BO22" s="227"/>
      <c r="BP22" s="227"/>
      <c r="BQ22" s="216"/>
      <c r="BR22" s="216"/>
      <c r="BS22" s="218"/>
      <c r="BT22" s="218"/>
    </row>
    <row r="23" spans="1:72" s="1" customFormat="1" ht="20.25" customHeight="1">
      <c r="A23" s="56"/>
      <c r="B23" s="150"/>
      <c r="C23" s="67" t="s">
        <v>63</v>
      </c>
      <c r="D23" s="52"/>
      <c r="E23" s="59"/>
      <c r="F23" s="47"/>
      <c r="G23" s="48">
        <f t="shared" si="0"/>
        <v>0</v>
      </c>
      <c r="H23" s="25"/>
      <c r="I23" s="48">
        <f t="shared" si="1"/>
        <v>0</v>
      </c>
      <c r="J23" s="25"/>
      <c r="K23" s="48">
        <f t="shared" si="1"/>
        <v>0</v>
      </c>
      <c r="L23" s="25"/>
      <c r="M23" s="48">
        <f t="shared" si="2"/>
        <v>0</v>
      </c>
      <c r="N23" s="25"/>
      <c r="O23" s="149">
        <f t="shared" si="3"/>
        <v>0</v>
      </c>
      <c r="Q23" s="49"/>
      <c r="R23" s="50"/>
      <c r="S23" s="67" t="str">
        <f t="shared" si="4"/>
        <v>SAUCE</v>
      </c>
      <c r="T23" s="58">
        <f t="shared" si="4"/>
        <v>0</v>
      </c>
      <c r="U23" s="53">
        <f t="shared" si="27"/>
        <v>0</v>
      </c>
      <c r="V23" s="54">
        <f t="shared" si="5"/>
        <v>0</v>
      </c>
      <c r="W23" s="53">
        <f t="shared" si="28"/>
        <v>0</v>
      </c>
      <c r="X23" s="54">
        <f t="shared" si="6"/>
        <v>0</v>
      </c>
      <c r="Y23" s="53">
        <f t="shared" si="29"/>
        <v>0</v>
      </c>
      <c r="Z23" s="54">
        <f t="shared" si="7"/>
        <v>0</v>
      </c>
      <c r="AA23" s="53">
        <f t="shared" si="30"/>
        <v>0</v>
      </c>
      <c r="AB23" s="54">
        <f t="shared" si="8"/>
        <v>0</v>
      </c>
      <c r="AC23" s="53">
        <f t="shared" si="31"/>
        <v>0</v>
      </c>
      <c r="AD23" s="55">
        <f t="shared" si="9"/>
        <v>0</v>
      </c>
      <c r="AE23" s="582"/>
      <c r="AF23" s="58">
        <f t="shared" si="10"/>
        <v>0</v>
      </c>
      <c r="AG23" s="187">
        <f t="shared" si="11"/>
        <v>0</v>
      </c>
      <c r="AH23" s="60">
        <f t="shared" si="12"/>
        <v>0</v>
      </c>
      <c r="AI23" s="61">
        <f t="shared" si="13"/>
        <v>0</v>
      </c>
      <c r="AJ23" s="62">
        <f t="shared" si="14"/>
        <v>0</v>
      </c>
      <c r="AK23" s="60">
        <f t="shared" si="15"/>
        <v>0</v>
      </c>
      <c r="AL23" s="61">
        <f t="shared" si="16"/>
        <v>0</v>
      </c>
      <c r="AM23" s="62">
        <f t="shared" si="17"/>
        <v>0</v>
      </c>
      <c r="AN23" s="60">
        <f t="shared" si="18"/>
        <v>0</v>
      </c>
      <c r="AO23" s="61">
        <f t="shared" si="19"/>
        <v>0</v>
      </c>
      <c r="AP23" s="62">
        <f t="shared" si="20"/>
        <v>0</v>
      </c>
      <c r="AQ23" s="60">
        <f t="shared" si="21"/>
        <v>0</v>
      </c>
      <c r="AR23" s="61">
        <f t="shared" si="22"/>
        <v>0</v>
      </c>
      <c r="AS23" s="62">
        <f t="shared" si="23"/>
        <v>0</v>
      </c>
      <c r="AT23" s="60">
        <f t="shared" si="24"/>
        <v>0</v>
      </c>
      <c r="AU23" s="61">
        <f t="shared" si="25"/>
        <v>0</v>
      </c>
      <c r="AV23" s="200">
        <f t="shared" si="26"/>
        <v>0</v>
      </c>
      <c r="AY23" s="226"/>
      <c r="AZ23" s="226"/>
      <c r="BA23" s="226"/>
      <c r="BB23" s="251"/>
      <c r="BC23" s="226"/>
      <c r="BD23" s="226"/>
      <c r="BE23" s="226"/>
      <c r="BF23" s="226"/>
      <c r="BG23" s="226"/>
      <c r="BH23" s="226"/>
      <c r="BI23" s="226"/>
      <c r="BJ23" s="227"/>
      <c r="BK23" s="227"/>
      <c r="BL23" s="227"/>
      <c r="BM23" s="227"/>
      <c r="BN23" s="227"/>
      <c r="BO23" s="227"/>
      <c r="BP23" s="227"/>
      <c r="BQ23" s="216"/>
      <c r="BR23" s="216"/>
      <c r="BS23" s="218"/>
      <c r="BT23" s="218"/>
    </row>
    <row r="24" spans="1:72" s="1" customFormat="1" ht="23.25">
      <c r="A24" s="56"/>
      <c r="B24" s="57"/>
      <c r="C24" s="24"/>
      <c r="D24" s="52"/>
      <c r="E24" s="59"/>
      <c r="F24" s="47"/>
      <c r="G24" s="48">
        <f t="shared" si="0"/>
        <v>0</v>
      </c>
      <c r="H24" s="25"/>
      <c r="I24" s="48">
        <f t="shared" si="1"/>
        <v>0</v>
      </c>
      <c r="J24" s="25"/>
      <c r="K24" s="48">
        <f t="shared" si="1"/>
        <v>0</v>
      </c>
      <c r="L24" s="25"/>
      <c r="M24" s="48">
        <f t="shared" si="2"/>
        <v>0</v>
      </c>
      <c r="N24" s="25"/>
      <c r="O24" s="149">
        <f t="shared" si="3"/>
        <v>0</v>
      </c>
      <c r="Q24" s="49"/>
      <c r="R24" s="50"/>
      <c r="S24" s="63">
        <f t="shared" si="4"/>
        <v>0</v>
      </c>
      <c r="T24" s="58">
        <f t="shared" si="4"/>
        <v>0</v>
      </c>
      <c r="U24" s="53">
        <f t="shared" si="27"/>
        <v>0</v>
      </c>
      <c r="V24" s="54">
        <f t="shared" si="5"/>
        <v>0</v>
      </c>
      <c r="W24" s="53">
        <f t="shared" si="28"/>
        <v>0</v>
      </c>
      <c r="X24" s="54">
        <f t="shared" si="6"/>
        <v>0</v>
      </c>
      <c r="Y24" s="53">
        <f t="shared" si="29"/>
        <v>0</v>
      </c>
      <c r="Z24" s="54">
        <f t="shared" si="7"/>
        <v>0</v>
      </c>
      <c r="AA24" s="53">
        <f t="shared" si="30"/>
        <v>0</v>
      </c>
      <c r="AB24" s="54">
        <f t="shared" si="8"/>
        <v>0</v>
      </c>
      <c r="AC24" s="53">
        <f t="shared" si="31"/>
        <v>0</v>
      </c>
      <c r="AD24" s="55">
        <f t="shared" si="9"/>
        <v>0</v>
      </c>
      <c r="AE24" s="582"/>
      <c r="AF24" s="58">
        <f t="shared" si="10"/>
        <v>0</v>
      </c>
      <c r="AG24" s="187">
        <f t="shared" si="11"/>
        <v>0</v>
      </c>
      <c r="AH24" s="60">
        <f t="shared" si="12"/>
        <v>0</v>
      </c>
      <c r="AI24" s="61">
        <f t="shared" si="13"/>
        <v>0</v>
      </c>
      <c r="AJ24" s="62">
        <f t="shared" si="14"/>
        <v>0</v>
      </c>
      <c r="AK24" s="60">
        <f t="shared" si="15"/>
        <v>0</v>
      </c>
      <c r="AL24" s="61">
        <f t="shared" si="16"/>
        <v>0</v>
      </c>
      <c r="AM24" s="62">
        <f t="shared" si="17"/>
        <v>0</v>
      </c>
      <c r="AN24" s="60">
        <f t="shared" si="18"/>
        <v>0</v>
      </c>
      <c r="AO24" s="61">
        <f t="shared" si="19"/>
        <v>0</v>
      </c>
      <c r="AP24" s="62">
        <f t="shared" si="20"/>
        <v>0</v>
      </c>
      <c r="AQ24" s="60">
        <f t="shared" si="21"/>
        <v>0</v>
      </c>
      <c r="AR24" s="61">
        <f t="shared" si="22"/>
        <v>0</v>
      </c>
      <c r="AS24" s="62">
        <f t="shared" si="23"/>
        <v>0</v>
      </c>
      <c r="AT24" s="60">
        <f t="shared" si="24"/>
        <v>0</v>
      </c>
      <c r="AU24" s="61">
        <f t="shared" si="25"/>
        <v>0</v>
      </c>
      <c r="AV24" s="200">
        <f t="shared" si="26"/>
        <v>0</v>
      </c>
      <c r="AX24" s="3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7"/>
      <c r="BK24" s="227"/>
      <c r="BL24" s="227"/>
      <c r="BM24" s="227"/>
      <c r="BN24" s="227"/>
      <c r="BO24" s="227"/>
      <c r="BP24" s="227"/>
      <c r="BQ24" s="216"/>
      <c r="BR24" s="216"/>
      <c r="BS24" s="218"/>
      <c r="BT24" s="218"/>
    </row>
    <row r="25" spans="1:72" s="1" customFormat="1" ht="23.25">
      <c r="A25" s="56"/>
      <c r="B25" s="57"/>
      <c r="C25" s="24" t="s">
        <v>37</v>
      </c>
      <c r="D25" s="52" t="s">
        <v>22</v>
      </c>
      <c r="E25" s="59">
        <v>1</v>
      </c>
      <c r="F25" s="47">
        <v>0.7</v>
      </c>
      <c r="G25" s="48">
        <f t="shared" si="0"/>
        <v>0.2517985611510791</v>
      </c>
      <c r="H25" s="25">
        <v>0.08</v>
      </c>
      <c r="I25" s="48">
        <f aca="true" t="shared" si="32" ref="I25:I35">IF(ISTEXT(H25),0,IF(H$59=0,0,H25/H$59))</f>
        <v>0.05128205128205128</v>
      </c>
      <c r="J25" s="25">
        <v>6</v>
      </c>
      <c r="K25" s="48">
        <f aca="true" t="shared" si="33" ref="K25:K58">IF(ISTEXT(J25),0,IF(J$59=0,0,J25/J$59))</f>
        <v>0.24</v>
      </c>
      <c r="L25" s="25">
        <v>0.9</v>
      </c>
      <c r="M25" s="48">
        <f t="shared" si="2"/>
        <v>0.04545454545454546</v>
      </c>
      <c r="N25" s="25">
        <v>0.05</v>
      </c>
      <c r="O25" s="149">
        <f t="shared" si="3"/>
        <v>0.01785714285714286</v>
      </c>
      <c r="Q25" s="49"/>
      <c r="R25" s="50"/>
      <c r="S25" s="63" t="str">
        <f t="shared" si="4"/>
        <v>carottes</v>
      </c>
      <c r="T25" s="58" t="str">
        <f t="shared" si="4"/>
        <v>Kg</v>
      </c>
      <c r="U25" s="53">
        <f t="shared" si="27"/>
        <v>5.833333333333333</v>
      </c>
      <c r="V25" s="54">
        <f t="shared" si="5"/>
        <v>4.374999999999999</v>
      </c>
      <c r="W25" s="53">
        <f t="shared" si="28"/>
        <v>0.8</v>
      </c>
      <c r="X25" s="54">
        <f t="shared" si="6"/>
        <v>0.5714285714285715</v>
      </c>
      <c r="Y25" s="53">
        <f t="shared" si="29"/>
        <v>6</v>
      </c>
      <c r="Z25" s="54">
        <f t="shared" si="7"/>
        <v>3.3333333333333335</v>
      </c>
      <c r="AA25" s="53">
        <f t="shared" si="30"/>
        <v>0.9000000000000001</v>
      </c>
      <c r="AB25" s="54">
        <f t="shared" si="8"/>
        <v>0.5000000000000001</v>
      </c>
      <c r="AC25" s="53">
        <f t="shared" si="31"/>
        <v>0.33333333333333337</v>
      </c>
      <c r="AD25" s="55">
        <f t="shared" si="9"/>
        <v>0.1851851851851852</v>
      </c>
      <c r="AE25" s="582"/>
      <c r="AF25" s="58" t="str">
        <f t="shared" si="10"/>
        <v>Kg</v>
      </c>
      <c r="AG25" s="187">
        <f t="shared" si="11"/>
        <v>1</v>
      </c>
      <c r="AH25" s="60">
        <f t="shared" si="12"/>
        <v>5.833333333333333</v>
      </c>
      <c r="AI25" s="61">
        <f t="shared" si="13"/>
        <v>4.374999999999999</v>
      </c>
      <c r="AJ25" s="62">
        <f t="shared" si="14"/>
        <v>0.037273695420660266</v>
      </c>
      <c r="AK25" s="60">
        <f t="shared" si="15"/>
        <v>0.8</v>
      </c>
      <c r="AL25" s="61">
        <f t="shared" si="16"/>
        <v>0.5714285714285715</v>
      </c>
      <c r="AM25" s="62">
        <f t="shared" si="17"/>
        <v>0.004716981132075472</v>
      </c>
      <c r="AN25" s="60">
        <f t="shared" si="18"/>
        <v>6</v>
      </c>
      <c r="AO25" s="61">
        <f t="shared" si="19"/>
        <v>3.3333333333333335</v>
      </c>
      <c r="AP25" s="62">
        <f t="shared" si="20"/>
        <v>0.021660649819494587</v>
      </c>
      <c r="AQ25" s="60">
        <f t="shared" si="21"/>
        <v>0.9000000000000001</v>
      </c>
      <c r="AR25" s="61">
        <f t="shared" si="22"/>
        <v>0.5000000000000001</v>
      </c>
      <c r="AS25" s="62">
        <f t="shared" si="23"/>
        <v>0.004504504504504505</v>
      </c>
      <c r="AT25" s="60">
        <f t="shared" si="24"/>
        <v>0.33333333333333337</v>
      </c>
      <c r="AU25" s="61">
        <f t="shared" si="25"/>
        <v>0.1851851851851852</v>
      </c>
      <c r="AV25" s="200">
        <f t="shared" si="26"/>
        <v>0.0016778523489932883</v>
      </c>
      <c r="AX25" s="3"/>
      <c r="AY25" s="226"/>
      <c r="AZ25" s="229" t="s">
        <v>231</v>
      </c>
      <c r="BA25" s="226"/>
      <c r="BB25" s="226"/>
      <c r="BC25" s="226"/>
      <c r="BD25" s="226"/>
      <c r="BE25" s="226"/>
      <c r="BF25" s="226"/>
      <c r="BG25" s="226"/>
      <c r="BH25" s="226"/>
      <c r="BI25" s="226"/>
      <c r="BJ25" s="227"/>
      <c r="BK25" s="227"/>
      <c r="BL25" s="227"/>
      <c r="BM25" s="227"/>
      <c r="BN25" s="227"/>
      <c r="BO25" s="227"/>
      <c r="BP25" s="227"/>
      <c r="BQ25" s="216"/>
      <c r="BR25" s="216"/>
      <c r="BS25" s="218"/>
      <c r="BT25" s="218"/>
    </row>
    <row r="26" spans="1:72" s="1" customFormat="1" ht="23.25">
      <c r="A26" s="56"/>
      <c r="B26" s="57"/>
      <c r="C26" s="24" t="s">
        <v>38</v>
      </c>
      <c r="D26" s="52" t="s">
        <v>22</v>
      </c>
      <c r="E26" s="59">
        <v>1</v>
      </c>
      <c r="F26" s="47">
        <v>0.48</v>
      </c>
      <c r="G26" s="48">
        <f t="shared" si="0"/>
        <v>0.17266187050359713</v>
      </c>
      <c r="H26" s="25">
        <v>0.08</v>
      </c>
      <c r="I26" s="48">
        <f t="shared" si="32"/>
        <v>0.05128205128205128</v>
      </c>
      <c r="J26" s="25">
        <v>1</v>
      </c>
      <c r="K26" s="48">
        <f t="shared" si="33"/>
        <v>0.04</v>
      </c>
      <c r="L26" s="25">
        <v>0.9</v>
      </c>
      <c r="M26" s="48">
        <f t="shared" si="2"/>
        <v>0.04545454545454546</v>
      </c>
      <c r="N26" s="25">
        <v>0.05</v>
      </c>
      <c r="O26" s="149">
        <f t="shared" si="3"/>
        <v>0.01785714285714286</v>
      </c>
      <c r="Q26" s="49"/>
      <c r="R26" s="50"/>
      <c r="S26" s="63" t="str">
        <f t="shared" si="4"/>
        <v>oignons moyens (70g pièce)</v>
      </c>
      <c r="T26" s="58" t="str">
        <f t="shared" si="4"/>
        <v>Kg</v>
      </c>
      <c r="U26" s="53">
        <f t="shared" si="27"/>
        <v>4</v>
      </c>
      <c r="V26" s="54">
        <f t="shared" si="5"/>
        <v>3</v>
      </c>
      <c r="W26" s="53">
        <f t="shared" si="28"/>
        <v>0.8</v>
      </c>
      <c r="X26" s="54">
        <f t="shared" si="6"/>
        <v>0.5714285714285715</v>
      </c>
      <c r="Y26" s="53">
        <f t="shared" si="29"/>
        <v>1</v>
      </c>
      <c r="Z26" s="54">
        <f t="shared" si="7"/>
        <v>0.5555555555555556</v>
      </c>
      <c r="AA26" s="53">
        <f t="shared" si="30"/>
        <v>0.9000000000000001</v>
      </c>
      <c r="AB26" s="54">
        <f t="shared" si="8"/>
        <v>0.5000000000000001</v>
      </c>
      <c r="AC26" s="53">
        <f t="shared" si="31"/>
        <v>0.33333333333333337</v>
      </c>
      <c r="AD26" s="55">
        <f t="shared" si="9"/>
        <v>0.1851851851851852</v>
      </c>
      <c r="AE26" s="582"/>
      <c r="AF26" s="58" t="str">
        <f t="shared" si="10"/>
        <v>Kg</v>
      </c>
      <c r="AG26" s="187">
        <f t="shared" si="11"/>
        <v>1</v>
      </c>
      <c r="AH26" s="60">
        <f t="shared" si="12"/>
        <v>4</v>
      </c>
      <c r="AI26" s="61">
        <f t="shared" si="13"/>
        <v>3</v>
      </c>
      <c r="AJ26" s="62">
        <f t="shared" si="14"/>
        <v>0.025559105431309903</v>
      </c>
      <c r="AK26" s="60">
        <f t="shared" si="15"/>
        <v>0.8</v>
      </c>
      <c r="AL26" s="61">
        <f t="shared" si="16"/>
        <v>0.5714285714285715</v>
      </c>
      <c r="AM26" s="62">
        <f t="shared" si="17"/>
        <v>0.004716981132075472</v>
      </c>
      <c r="AN26" s="60">
        <f t="shared" si="18"/>
        <v>1</v>
      </c>
      <c r="AO26" s="61">
        <f t="shared" si="19"/>
        <v>0.5555555555555556</v>
      </c>
      <c r="AP26" s="62">
        <f t="shared" si="20"/>
        <v>0.0036101083032490976</v>
      </c>
      <c r="AQ26" s="60">
        <f t="shared" si="21"/>
        <v>0.9000000000000001</v>
      </c>
      <c r="AR26" s="61">
        <f t="shared" si="22"/>
        <v>0.5000000000000001</v>
      </c>
      <c r="AS26" s="62">
        <f t="shared" si="23"/>
        <v>0.004504504504504505</v>
      </c>
      <c r="AT26" s="60">
        <f t="shared" si="24"/>
        <v>0.33333333333333337</v>
      </c>
      <c r="AU26" s="61">
        <f t="shared" si="25"/>
        <v>0.1851851851851852</v>
      </c>
      <c r="AV26" s="200">
        <f t="shared" si="26"/>
        <v>0.0016778523489932883</v>
      </c>
      <c r="AX26" s="3"/>
      <c r="AY26" s="226"/>
      <c r="AZ26" s="229" t="s">
        <v>225</v>
      </c>
      <c r="BA26" s="226"/>
      <c r="BB26" s="226"/>
      <c r="BC26" s="226"/>
      <c r="BD26" s="226"/>
      <c r="BE26" s="226"/>
      <c r="BF26" s="226"/>
      <c r="BG26" s="226"/>
      <c r="BH26" s="226"/>
      <c r="BI26" s="226"/>
      <c r="BJ26" s="227"/>
      <c r="BK26" s="227"/>
      <c r="BL26" s="227"/>
      <c r="BM26" s="227"/>
      <c r="BN26" s="227"/>
      <c r="BO26" s="227"/>
      <c r="BP26" s="227"/>
      <c r="BQ26" s="216"/>
      <c r="BR26" s="216"/>
      <c r="BS26" s="218"/>
      <c r="BT26" s="218"/>
    </row>
    <row r="27" spans="1:72" s="1" customFormat="1" ht="23.25">
      <c r="A27" s="56"/>
      <c r="B27" s="57"/>
      <c r="C27" s="24" t="s">
        <v>212</v>
      </c>
      <c r="D27" s="52"/>
      <c r="E27" s="59"/>
      <c r="F27" s="47" t="s">
        <v>40</v>
      </c>
      <c r="G27" s="48">
        <f t="shared" si="0"/>
        <v>0</v>
      </c>
      <c r="H27" s="158" t="s">
        <v>40</v>
      </c>
      <c r="I27" s="48">
        <f t="shared" si="32"/>
        <v>0</v>
      </c>
      <c r="J27" s="158" t="s">
        <v>40</v>
      </c>
      <c r="K27" s="48">
        <f t="shared" si="33"/>
        <v>0</v>
      </c>
      <c r="L27" s="158" t="s">
        <v>40</v>
      </c>
      <c r="M27" s="48">
        <f t="shared" si="2"/>
        <v>0</v>
      </c>
      <c r="N27" s="158" t="s">
        <v>40</v>
      </c>
      <c r="O27" s="149">
        <f t="shared" si="3"/>
        <v>0</v>
      </c>
      <c r="Q27" s="49"/>
      <c r="R27" s="50"/>
      <c r="S27" s="63" t="str">
        <f t="shared" si="4"/>
        <v>Persil</v>
      </c>
      <c r="T27" s="58">
        <f t="shared" si="4"/>
        <v>0</v>
      </c>
      <c r="U27" s="53" t="str">
        <f t="shared" si="27"/>
        <v>PM</v>
      </c>
      <c r="V27" s="54">
        <f t="shared" si="5"/>
        <v>0</v>
      </c>
      <c r="W27" s="53" t="str">
        <f t="shared" si="28"/>
        <v>PM</v>
      </c>
      <c r="X27" s="54">
        <f t="shared" si="6"/>
        <v>0</v>
      </c>
      <c r="Y27" s="53" t="str">
        <f t="shared" si="29"/>
        <v>PM</v>
      </c>
      <c r="Z27" s="54">
        <f t="shared" si="7"/>
        <v>0</v>
      </c>
      <c r="AA27" s="53" t="str">
        <f t="shared" si="30"/>
        <v>PM</v>
      </c>
      <c r="AB27" s="54">
        <f t="shared" si="8"/>
        <v>0</v>
      </c>
      <c r="AC27" s="53" t="str">
        <f t="shared" si="31"/>
        <v>PM</v>
      </c>
      <c r="AD27" s="55">
        <f t="shared" si="9"/>
        <v>0</v>
      </c>
      <c r="AE27" s="582"/>
      <c r="AF27" s="58">
        <f t="shared" si="10"/>
        <v>0</v>
      </c>
      <c r="AG27" s="187">
        <f t="shared" si="11"/>
        <v>0</v>
      </c>
      <c r="AH27" s="60">
        <f t="shared" si="12"/>
        <v>0</v>
      </c>
      <c r="AI27" s="61">
        <f t="shared" si="13"/>
        <v>0</v>
      </c>
      <c r="AJ27" s="62">
        <f t="shared" si="14"/>
        <v>0</v>
      </c>
      <c r="AK27" s="60">
        <f t="shared" si="15"/>
        <v>0</v>
      </c>
      <c r="AL27" s="61">
        <f t="shared" si="16"/>
        <v>0</v>
      </c>
      <c r="AM27" s="62">
        <f t="shared" si="17"/>
        <v>0</v>
      </c>
      <c r="AN27" s="60">
        <f t="shared" si="18"/>
        <v>0</v>
      </c>
      <c r="AO27" s="61">
        <f t="shared" si="19"/>
        <v>0</v>
      </c>
      <c r="AP27" s="62">
        <f t="shared" si="20"/>
        <v>0</v>
      </c>
      <c r="AQ27" s="60">
        <f t="shared" si="21"/>
        <v>0</v>
      </c>
      <c r="AR27" s="61">
        <f t="shared" si="22"/>
        <v>0</v>
      </c>
      <c r="AS27" s="62">
        <f t="shared" si="23"/>
        <v>0</v>
      </c>
      <c r="AT27" s="60">
        <f t="shared" si="24"/>
        <v>0</v>
      </c>
      <c r="AU27" s="61">
        <f t="shared" si="25"/>
        <v>0</v>
      </c>
      <c r="AV27" s="200">
        <f t="shared" si="26"/>
        <v>0</v>
      </c>
      <c r="AX27" s="3"/>
      <c r="AY27" s="226"/>
      <c r="AZ27" s="226"/>
      <c r="BA27" s="226"/>
      <c r="BB27" s="226"/>
      <c r="BC27" s="231" t="s">
        <v>220</v>
      </c>
      <c r="BD27" s="226"/>
      <c r="BE27" s="231" t="s">
        <v>221</v>
      </c>
      <c r="BF27" s="226"/>
      <c r="BG27" s="231" t="s">
        <v>222</v>
      </c>
      <c r="BH27" s="226"/>
      <c r="BI27" s="231" t="s">
        <v>223</v>
      </c>
      <c r="BJ27" s="227"/>
      <c r="BK27" s="231" t="s">
        <v>224</v>
      </c>
      <c r="BL27" s="227"/>
      <c r="BM27" s="227"/>
      <c r="BN27" s="227"/>
      <c r="BO27" s="227"/>
      <c r="BP27" s="227"/>
      <c r="BQ27" s="216"/>
      <c r="BR27" s="216"/>
      <c r="BS27" s="218"/>
      <c r="BT27" s="218"/>
    </row>
    <row r="28" spans="1:72" s="1" customFormat="1" ht="23.25">
      <c r="A28" s="56"/>
      <c r="B28" s="57"/>
      <c r="C28" s="24"/>
      <c r="D28" s="52"/>
      <c r="E28" s="59"/>
      <c r="F28" s="47"/>
      <c r="G28" s="48">
        <f t="shared" si="0"/>
        <v>0</v>
      </c>
      <c r="H28" s="25"/>
      <c r="I28" s="48">
        <f t="shared" si="32"/>
        <v>0</v>
      </c>
      <c r="J28" s="25"/>
      <c r="K28" s="48">
        <f t="shared" si="33"/>
        <v>0</v>
      </c>
      <c r="L28" s="25"/>
      <c r="M28" s="48">
        <f t="shared" si="2"/>
        <v>0</v>
      </c>
      <c r="N28" s="25"/>
      <c r="O28" s="149">
        <f t="shared" si="3"/>
        <v>0</v>
      </c>
      <c r="Q28" s="49"/>
      <c r="R28" s="50"/>
      <c r="S28" s="63">
        <f t="shared" si="4"/>
        <v>0</v>
      </c>
      <c r="T28" s="58">
        <f t="shared" si="4"/>
        <v>0</v>
      </c>
      <c r="U28" s="53">
        <f t="shared" si="27"/>
        <v>0</v>
      </c>
      <c r="V28" s="54">
        <f t="shared" si="5"/>
        <v>0</v>
      </c>
      <c r="W28" s="53">
        <f t="shared" si="28"/>
        <v>0</v>
      </c>
      <c r="X28" s="54">
        <f t="shared" si="6"/>
        <v>0</v>
      </c>
      <c r="Y28" s="53">
        <f t="shared" si="29"/>
        <v>0</v>
      </c>
      <c r="Z28" s="54">
        <f t="shared" si="7"/>
        <v>0</v>
      </c>
      <c r="AA28" s="53">
        <f t="shared" si="30"/>
        <v>0</v>
      </c>
      <c r="AB28" s="54">
        <f t="shared" si="8"/>
        <v>0</v>
      </c>
      <c r="AC28" s="53">
        <f t="shared" si="31"/>
        <v>0</v>
      </c>
      <c r="AD28" s="55">
        <f t="shared" si="9"/>
        <v>0</v>
      </c>
      <c r="AE28" s="582"/>
      <c r="AF28" s="58">
        <f t="shared" si="10"/>
        <v>0</v>
      </c>
      <c r="AG28" s="187">
        <f t="shared" si="11"/>
        <v>0</v>
      </c>
      <c r="AH28" s="60">
        <f t="shared" si="12"/>
        <v>0</v>
      </c>
      <c r="AI28" s="61">
        <f t="shared" si="13"/>
        <v>0</v>
      </c>
      <c r="AJ28" s="62">
        <f t="shared" si="14"/>
        <v>0</v>
      </c>
      <c r="AK28" s="60">
        <f t="shared" si="15"/>
        <v>0</v>
      </c>
      <c r="AL28" s="61">
        <f t="shared" si="16"/>
        <v>0</v>
      </c>
      <c r="AM28" s="62">
        <f t="shared" si="17"/>
        <v>0</v>
      </c>
      <c r="AN28" s="60">
        <f t="shared" si="18"/>
        <v>0</v>
      </c>
      <c r="AO28" s="61">
        <f t="shared" si="19"/>
        <v>0</v>
      </c>
      <c r="AP28" s="62">
        <f t="shared" si="20"/>
        <v>0</v>
      </c>
      <c r="AQ28" s="60">
        <f t="shared" si="21"/>
        <v>0</v>
      </c>
      <c r="AR28" s="61">
        <f t="shared" si="22"/>
        <v>0</v>
      </c>
      <c r="AS28" s="62">
        <f t="shared" si="23"/>
        <v>0</v>
      </c>
      <c r="AT28" s="60">
        <f t="shared" si="24"/>
        <v>0</v>
      </c>
      <c r="AU28" s="61">
        <f t="shared" si="25"/>
        <v>0</v>
      </c>
      <c r="AV28" s="200">
        <f t="shared" si="26"/>
        <v>0</v>
      </c>
      <c r="AX28" s="3"/>
      <c r="AY28" s="252"/>
      <c r="AZ28" s="253"/>
      <c r="BA28" s="253" t="s">
        <v>214</v>
      </c>
      <c r="BB28" s="254" t="s">
        <v>200</v>
      </c>
      <c r="BC28" s="255">
        <v>8</v>
      </c>
      <c r="BD28" s="256" t="s">
        <v>14</v>
      </c>
      <c r="BE28" s="257">
        <v>8</v>
      </c>
      <c r="BF28" s="256" t="s">
        <v>14</v>
      </c>
      <c r="BG28" s="257">
        <v>8</v>
      </c>
      <c r="BH28" s="256" t="s">
        <v>14</v>
      </c>
      <c r="BI28" s="257">
        <v>8</v>
      </c>
      <c r="BJ28" s="256" t="s">
        <v>14</v>
      </c>
      <c r="BK28" s="257">
        <v>8</v>
      </c>
      <c r="BL28" s="258" t="s">
        <v>14</v>
      </c>
      <c r="BM28" s="227"/>
      <c r="BN28" s="227"/>
      <c r="BO28" s="227"/>
      <c r="BP28" s="227"/>
      <c r="BQ28" s="216"/>
      <c r="BR28" s="216"/>
      <c r="BS28" s="218"/>
      <c r="BT28" s="218"/>
    </row>
    <row r="29" spans="1:72" s="1" customFormat="1" ht="23.25">
      <c r="A29" s="56"/>
      <c r="B29" s="57"/>
      <c r="C29" s="24"/>
      <c r="D29" s="52"/>
      <c r="E29" s="59"/>
      <c r="F29" s="47"/>
      <c r="G29" s="48">
        <f t="shared" si="0"/>
        <v>0</v>
      </c>
      <c r="H29" s="25"/>
      <c r="I29" s="48">
        <f t="shared" si="32"/>
        <v>0</v>
      </c>
      <c r="J29" s="25"/>
      <c r="K29" s="48">
        <f t="shared" si="33"/>
        <v>0</v>
      </c>
      <c r="L29" s="25"/>
      <c r="M29" s="48">
        <f t="shared" si="2"/>
        <v>0</v>
      </c>
      <c r="N29" s="25"/>
      <c r="O29" s="149">
        <f t="shared" si="3"/>
        <v>0</v>
      </c>
      <c r="Q29" s="49"/>
      <c r="R29" s="50"/>
      <c r="S29" s="63">
        <f t="shared" si="4"/>
        <v>0</v>
      </c>
      <c r="T29" s="58">
        <f t="shared" si="4"/>
        <v>0</v>
      </c>
      <c r="U29" s="53">
        <f t="shared" si="27"/>
        <v>0</v>
      </c>
      <c r="V29" s="54">
        <f t="shared" si="5"/>
        <v>0</v>
      </c>
      <c r="W29" s="53">
        <f t="shared" si="28"/>
        <v>0</v>
      </c>
      <c r="X29" s="54">
        <f t="shared" si="6"/>
        <v>0</v>
      </c>
      <c r="Y29" s="53">
        <f t="shared" si="29"/>
        <v>0</v>
      </c>
      <c r="Z29" s="54">
        <f t="shared" si="7"/>
        <v>0</v>
      </c>
      <c r="AA29" s="53">
        <f t="shared" si="30"/>
        <v>0</v>
      </c>
      <c r="AB29" s="54">
        <f t="shared" si="8"/>
        <v>0</v>
      </c>
      <c r="AC29" s="53">
        <f t="shared" si="31"/>
        <v>0</v>
      </c>
      <c r="AD29" s="55">
        <f t="shared" si="9"/>
        <v>0</v>
      </c>
      <c r="AE29" s="582"/>
      <c r="AF29" s="58">
        <f t="shared" si="10"/>
        <v>0</v>
      </c>
      <c r="AG29" s="187">
        <f t="shared" si="11"/>
        <v>0</v>
      </c>
      <c r="AH29" s="60">
        <f t="shared" si="12"/>
        <v>0</v>
      </c>
      <c r="AI29" s="61">
        <f t="shared" si="13"/>
        <v>0</v>
      </c>
      <c r="AJ29" s="62">
        <f t="shared" si="14"/>
        <v>0</v>
      </c>
      <c r="AK29" s="60">
        <f t="shared" si="15"/>
        <v>0</v>
      </c>
      <c r="AL29" s="61">
        <f t="shared" si="16"/>
        <v>0</v>
      </c>
      <c r="AM29" s="62">
        <f t="shared" si="17"/>
        <v>0</v>
      </c>
      <c r="AN29" s="60">
        <f t="shared" si="18"/>
        <v>0</v>
      </c>
      <c r="AO29" s="61">
        <f t="shared" si="19"/>
        <v>0</v>
      </c>
      <c r="AP29" s="62">
        <f t="shared" si="20"/>
        <v>0</v>
      </c>
      <c r="AQ29" s="60">
        <f t="shared" si="21"/>
        <v>0</v>
      </c>
      <c r="AR29" s="61">
        <f t="shared" si="22"/>
        <v>0</v>
      </c>
      <c r="AS29" s="62">
        <f t="shared" si="23"/>
        <v>0</v>
      </c>
      <c r="AT29" s="60">
        <f t="shared" si="24"/>
        <v>0</v>
      </c>
      <c r="AU29" s="61">
        <f t="shared" si="25"/>
        <v>0</v>
      </c>
      <c r="AV29" s="200">
        <f t="shared" si="26"/>
        <v>0</v>
      </c>
      <c r="AX29" s="3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7"/>
      <c r="BK29" s="227"/>
      <c r="BL29" s="227"/>
      <c r="BM29" s="227"/>
      <c r="BN29" s="227"/>
      <c r="BO29" s="227"/>
      <c r="BP29" s="227"/>
      <c r="BQ29" s="216"/>
      <c r="BR29" s="216"/>
      <c r="BS29" s="218"/>
      <c r="BT29" s="218"/>
    </row>
    <row r="30" spans="1:72" s="1" customFormat="1" ht="23.25">
      <c r="A30" s="56"/>
      <c r="B30" s="57"/>
      <c r="C30" s="24"/>
      <c r="D30" s="52"/>
      <c r="E30" s="59"/>
      <c r="F30" s="47"/>
      <c r="G30" s="48">
        <f t="shared" si="0"/>
        <v>0</v>
      </c>
      <c r="H30" s="25"/>
      <c r="I30" s="48">
        <f t="shared" si="32"/>
        <v>0</v>
      </c>
      <c r="J30" s="25"/>
      <c r="K30" s="48">
        <f t="shared" si="33"/>
        <v>0</v>
      </c>
      <c r="L30" s="25"/>
      <c r="M30" s="48">
        <f t="shared" si="2"/>
        <v>0</v>
      </c>
      <c r="N30" s="25"/>
      <c r="O30" s="149">
        <f t="shared" si="3"/>
        <v>0</v>
      </c>
      <c r="Q30" s="49"/>
      <c r="R30" s="50"/>
      <c r="S30" s="63">
        <f t="shared" si="4"/>
        <v>0</v>
      </c>
      <c r="T30" s="58">
        <f t="shared" si="4"/>
        <v>0</v>
      </c>
      <c r="U30" s="53">
        <f t="shared" si="27"/>
        <v>0</v>
      </c>
      <c r="V30" s="54">
        <f t="shared" si="5"/>
        <v>0</v>
      </c>
      <c r="W30" s="53">
        <f t="shared" si="28"/>
        <v>0</v>
      </c>
      <c r="X30" s="54">
        <f t="shared" si="6"/>
        <v>0</v>
      </c>
      <c r="Y30" s="53">
        <f t="shared" si="29"/>
        <v>0</v>
      </c>
      <c r="Z30" s="54">
        <f t="shared" si="7"/>
        <v>0</v>
      </c>
      <c r="AA30" s="53">
        <f t="shared" si="30"/>
        <v>0</v>
      </c>
      <c r="AB30" s="54">
        <f t="shared" si="8"/>
        <v>0</v>
      </c>
      <c r="AC30" s="53">
        <f t="shared" si="31"/>
        <v>0</v>
      </c>
      <c r="AD30" s="55">
        <f t="shared" si="9"/>
        <v>0</v>
      </c>
      <c r="AE30" s="582"/>
      <c r="AF30" s="58">
        <f t="shared" si="10"/>
        <v>0</v>
      </c>
      <c r="AG30" s="187">
        <f t="shared" si="11"/>
        <v>0</v>
      </c>
      <c r="AH30" s="60">
        <f t="shared" si="12"/>
        <v>0</v>
      </c>
      <c r="AI30" s="61">
        <f t="shared" si="13"/>
        <v>0</v>
      </c>
      <c r="AJ30" s="62">
        <f t="shared" si="14"/>
        <v>0</v>
      </c>
      <c r="AK30" s="60">
        <f t="shared" si="15"/>
        <v>0</v>
      </c>
      <c r="AL30" s="61">
        <f t="shared" si="16"/>
        <v>0</v>
      </c>
      <c r="AM30" s="62">
        <f t="shared" si="17"/>
        <v>0</v>
      </c>
      <c r="AN30" s="60">
        <f t="shared" si="18"/>
        <v>0</v>
      </c>
      <c r="AO30" s="61">
        <f t="shared" si="19"/>
        <v>0</v>
      </c>
      <c r="AP30" s="62">
        <f t="shared" si="20"/>
        <v>0</v>
      </c>
      <c r="AQ30" s="60">
        <f t="shared" si="21"/>
        <v>0</v>
      </c>
      <c r="AR30" s="61">
        <f t="shared" si="22"/>
        <v>0</v>
      </c>
      <c r="AS30" s="62">
        <f t="shared" si="23"/>
        <v>0</v>
      </c>
      <c r="AT30" s="60">
        <f t="shared" si="24"/>
        <v>0</v>
      </c>
      <c r="AU30" s="61">
        <f t="shared" si="25"/>
        <v>0</v>
      </c>
      <c r="AV30" s="200">
        <f t="shared" si="26"/>
        <v>0</v>
      </c>
      <c r="AX30" s="3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7"/>
      <c r="BK30" s="227"/>
      <c r="BL30" s="227"/>
      <c r="BM30" s="227"/>
      <c r="BN30" s="227"/>
      <c r="BO30" s="227"/>
      <c r="BP30" s="227"/>
      <c r="BQ30" s="216"/>
      <c r="BR30" s="216"/>
      <c r="BS30" s="218"/>
      <c r="BT30" s="218"/>
    </row>
    <row r="31" spans="1:72" s="1" customFormat="1" ht="23.25">
      <c r="A31" s="56"/>
      <c r="B31" s="57"/>
      <c r="C31" s="24"/>
      <c r="D31" s="52"/>
      <c r="E31" s="59"/>
      <c r="F31" s="47"/>
      <c r="G31" s="48">
        <f t="shared" si="0"/>
        <v>0</v>
      </c>
      <c r="H31" s="25"/>
      <c r="I31" s="48">
        <f t="shared" si="32"/>
        <v>0</v>
      </c>
      <c r="J31" s="25"/>
      <c r="K31" s="48">
        <f t="shared" si="33"/>
        <v>0</v>
      </c>
      <c r="L31" s="25"/>
      <c r="M31" s="48">
        <f t="shared" si="2"/>
        <v>0</v>
      </c>
      <c r="N31" s="25"/>
      <c r="O31" s="149">
        <f t="shared" si="3"/>
        <v>0</v>
      </c>
      <c r="Q31" s="49"/>
      <c r="R31" s="50"/>
      <c r="S31" s="63">
        <f t="shared" si="4"/>
        <v>0</v>
      </c>
      <c r="T31" s="58">
        <f t="shared" si="4"/>
        <v>0</v>
      </c>
      <c r="U31" s="53">
        <f t="shared" si="27"/>
        <v>0</v>
      </c>
      <c r="V31" s="54">
        <f t="shared" si="5"/>
        <v>0</v>
      </c>
      <c r="W31" s="53">
        <f t="shared" si="28"/>
        <v>0</v>
      </c>
      <c r="X31" s="54">
        <f t="shared" si="6"/>
        <v>0</v>
      </c>
      <c r="Y31" s="53">
        <f t="shared" si="29"/>
        <v>0</v>
      </c>
      <c r="Z31" s="54">
        <f t="shared" si="7"/>
        <v>0</v>
      </c>
      <c r="AA31" s="53">
        <f t="shared" si="30"/>
        <v>0</v>
      </c>
      <c r="AB31" s="54">
        <f t="shared" si="8"/>
        <v>0</v>
      </c>
      <c r="AC31" s="53">
        <f t="shared" si="31"/>
        <v>0</v>
      </c>
      <c r="AD31" s="55">
        <f t="shared" si="9"/>
        <v>0</v>
      </c>
      <c r="AE31" s="582"/>
      <c r="AF31" s="58">
        <f t="shared" si="10"/>
        <v>0</v>
      </c>
      <c r="AG31" s="187">
        <f t="shared" si="11"/>
        <v>0</v>
      </c>
      <c r="AH31" s="60">
        <f t="shared" si="12"/>
        <v>0</v>
      </c>
      <c r="AI31" s="61">
        <f t="shared" si="13"/>
        <v>0</v>
      </c>
      <c r="AJ31" s="62">
        <f t="shared" si="14"/>
        <v>0</v>
      </c>
      <c r="AK31" s="60">
        <f t="shared" si="15"/>
        <v>0</v>
      </c>
      <c r="AL31" s="61">
        <f t="shared" si="16"/>
        <v>0</v>
      </c>
      <c r="AM31" s="62">
        <f t="shared" si="17"/>
        <v>0</v>
      </c>
      <c r="AN31" s="60">
        <f t="shared" si="18"/>
        <v>0</v>
      </c>
      <c r="AO31" s="61">
        <f t="shared" si="19"/>
        <v>0</v>
      </c>
      <c r="AP31" s="62">
        <f t="shared" si="20"/>
        <v>0</v>
      </c>
      <c r="AQ31" s="60">
        <f t="shared" si="21"/>
        <v>0</v>
      </c>
      <c r="AR31" s="61">
        <f t="shared" si="22"/>
        <v>0</v>
      </c>
      <c r="AS31" s="62">
        <f t="shared" si="23"/>
        <v>0</v>
      </c>
      <c r="AT31" s="60">
        <f t="shared" si="24"/>
        <v>0</v>
      </c>
      <c r="AU31" s="61">
        <f t="shared" si="25"/>
        <v>0</v>
      </c>
      <c r="AV31" s="200">
        <f t="shared" si="26"/>
        <v>0</v>
      </c>
      <c r="AX31" s="3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7"/>
      <c r="BK31" s="227"/>
      <c r="BL31" s="227"/>
      <c r="BM31" s="227"/>
      <c r="BN31" s="227"/>
      <c r="BO31" s="227"/>
      <c r="BP31" s="227"/>
      <c r="BQ31" s="216"/>
      <c r="BR31" s="216"/>
      <c r="BS31" s="218"/>
      <c r="BT31" s="218"/>
    </row>
    <row r="32" spans="1:72" s="1" customFormat="1" ht="23.25">
      <c r="A32" s="56"/>
      <c r="B32" s="57"/>
      <c r="C32" s="24"/>
      <c r="D32" s="52"/>
      <c r="E32" s="59"/>
      <c r="F32" s="47"/>
      <c r="G32" s="48">
        <f t="shared" si="0"/>
        <v>0</v>
      </c>
      <c r="H32" s="25"/>
      <c r="I32" s="48">
        <f t="shared" si="32"/>
        <v>0</v>
      </c>
      <c r="J32" s="25"/>
      <c r="K32" s="48">
        <f t="shared" si="33"/>
        <v>0</v>
      </c>
      <c r="L32" s="25"/>
      <c r="M32" s="48">
        <f t="shared" si="2"/>
        <v>0</v>
      </c>
      <c r="N32" s="25"/>
      <c r="O32" s="149">
        <f t="shared" si="3"/>
        <v>0</v>
      </c>
      <c r="Q32" s="49"/>
      <c r="R32" s="50"/>
      <c r="S32" s="63">
        <f t="shared" si="4"/>
        <v>0</v>
      </c>
      <c r="T32" s="58">
        <f t="shared" si="4"/>
        <v>0</v>
      </c>
      <c r="U32" s="53">
        <f t="shared" si="27"/>
        <v>0</v>
      </c>
      <c r="V32" s="54">
        <f t="shared" si="5"/>
        <v>0</v>
      </c>
      <c r="W32" s="53">
        <f t="shared" si="28"/>
        <v>0</v>
      </c>
      <c r="X32" s="54">
        <f t="shared" si="6"/>
        <v>0</v>
      </c>
      <c r="Y32" s="53">
        <f t="shared" si="29"/>
        <v>0</v>
      </c>
      <c r="Z32" s="54">
        <f t="shared" si="7"/>
        <v>0</v>
      </c>
      <c r="AA32" s="53">
        <f t="shared" si="30"/>
        <v>0</v>
      </c>
      <c r="AB32" s="54">
        <f t="shared" si="8"/>
        <v>0</v>
      </c>
      <c r="AC32" s="53">
        <f t="shared" si="31"/>
        <v>0</v>
      </c>
      <c r="AD32" s="55">
        <f t="shared" si="9"/>
        <v>0</v>
      </c>
      <c r="AE32" s="582"/>
      <c r="AF32" s="58">
        <f t="shared" si="10"/>
        <v>0</v>
      </c>
      <c r="AG32" s="187">
        <f t="shared" si="11"/>
        <v>0</v>
      </c>
      <c r="AH32" s="60">
        <f t="shared" si="12"/>
        <v>0</v>
      </c>
      <c r="AI32" s="61">
        <f t="shared" si="13"/>
        <v>0</v>
      </c>
      <c r="AJ32" s="62">
        <f t="shared" si="14"/>
        <v>0</v>
      </c>
      <c r="AK32" s="60">
        <f t="shared" si="15"/>
        <v>0</v>
      </c>
      <c r="AL32" s="61">
        <f t="shared" si="16"/>
        <v>0</v>
      </c>
      <c r="AM32" s="62">
        <f t="shared" si="17"/>
        <v>0</v>
      </c>
      <c r="AN32" s="60">
        <f t="shared" si="18"/>
        <v>0</v>
      </c>
      <c r="AO32" s="61">
        <f t="shared" si="19"/>
        <v>0</v>
      </c>
      <c r="AP32" s="62">
        <f t="shared" si="20"/>
        <v>0</v>
      </c>
      <c r="AQ32" s="60">
        <f t="shared" si="21"/>
        <v>0</v>
      </c>
      <c r="AR32" s="61">
        <f t="shared" si="22"/>
        <v>0</v>
      </c>
      <c r="AS32" s="62">
        <f t="shared" si="23"/>
        <v>0</v>
      </c>
      <c r="AT32" s="60">
        <f t="shared" si="24"/>
        <v>0</v>
      </c>
      <c r="AU32" s="61">
        <f t="shared" si="25"/>
        <v>0</v>
      </c>
      <c r="AV32" s="200">
        <f t="shared" si="26"/>
        <v>0</v>
      </c>
      <c r="AX32" s="3"/>
      <c r="AY32" s="226"/>
      <c r="AZ32" s="229" t="s">
        <v>232</v>
      </c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7"/>
      <c r="BQ32" s="216"/>
      <c r="BR32" s="216"/>
      <c r="BS32" s="218"/>
      <c r="BT32" s="218"/>
    </row>
    <row r="33" spans="1:72" s="1" customFormat="1" ht="23.25">
      <c r="A33" s="56"/>
      <c r="B33" s="57"/>
      <c r="C33" s="24"/>
      <c r="D33" s="52"/>
      <c r="E33" s="59"/>
      <c r="F33" s="47"/>
      <c r="G33" s="48">
        <f t="shared" si="0"/>
        <v>0</v>
      </c>
      <c r="H33" s="25"/>
      <c r="I33" s="48">
        <f t="shared" si="32"/>
        <v>0</v>
      </c>
      <c r="J33" s="25"/>
      <c r="K33" s="48">
        <f t="shared" si="33"/>
        <v>0</v>
      </c>
      <c r="L33" s="25"/>
      <c r="M33" s="48">
        <f t="shared" si="2"/>
        <v>0</v>
      </c>
      <c r="N33" s="25"/>
      <c r="O33" s="149">
        <f t="shared" si="3"/>
        <v>0</v>
      </c>
      <c r="Q33" s="49"/>
      <c r="R33" s="50"/>
      <c r="S33" s="63">
        <f t="shared" si="4"/>
        <v>0</v>
      </c>
      <c r="T33" s="58">
        <f t="shared" si="4"/>
        <v>0</v>
      </c>
      <c r="U33" s="53">
        <f t="shared" si="27"/>
        <v>0</v>
      </c>
      <c r="V33" s="54">
        <f t="shared" si="5"/>
        <v>0</v>
      </c>
      <c r="W33" s="53">
        <f t="shared" si="28"/>
        <v>0</v>
      </c>
      <c r="X33" s="54">
        <f t="shared" si="6"/>
        <v>0</v>
      </c>
      <c r="Y33" s="53">
        <f t="shared" si="29"/>
        <v>0</v>
      </c>
      <c r="Z33" s="54">
        <f t="shared" si="7"/>
        <v>0</v>
      </c>
      <c r="AA33" s="53">
        <f t="shared" si="30"/>
        <v>0</v>
      </c>
      <c r="AB33" s="54">
        <f t="shared" si="8"/>
        <v>0</v>
      </c>
      <c r="AC33" s="53">
        <f t="shared" si="31"/>
        <v>0</v>
      </c>
      <c r="AD33" s="55">
        <f t="shared" si="9"/>
        <v>0</v>
      </c>
      <c r="AE33" s="582"/>
      <c r="AF33" s="58">
        <f t="shared" si="10"/>
        <v>0</v>
      </c>
      <c r="AG33" s="187">
        <f t="shared" si="11"/>
        <v>0</v>
      </c>
      <c r="AH33" s="60">
        <f t="shared" si="12"/>
        <v>0</v>
      </c>
      <c r="AI33" s="61">
        <f t="shared" si="13"/>
        <v>0</v>
      </c>
      <c r="AJ33" s="62">
        <f t="shared" si="14"/>
        <v>0</v>
      </c>
      <c r="AK33" s="60">
        <f t="shared" si="15"/>
        <v>0</v>
      </c>
      <c r="AL33" s="61">
        <f t="shared" si="16"/>
        <v>0</v>
      </c>
      <c r="AM33" s="62">
        <f t="shared" si="17"/>
        <v>0</v>
      </c>
      <c r="AN33" s="60">
        <f t="shared" si="18"/>
        <v>0</v>
      </c>
      <c r="AO33" s="61">
        <f t="shared" si="19"/>
        <v>0</v>
      </c>
      <c r="AP33" s="62">
        <f t="shared" si="20"/>
        <v>0</v>
      </c>
      <c r="AQ33" s="60">
        <f t="shared" si="21"/>
        <v>0</v>
      </c>
      <c r="AR33" s="61">
        <f t="shared" si="22"/>
        <v>0</v>
      </c>
      <c r="AS33" s="62">
        <f t="shared" si="23"/>
        <v>0</v>
      </c>
      <c r="AT33" s="60">
        <f t="shared" si="24"/>
        <v>0</v>
      </c>
      <c r="AU33" s="61">
        <f t="shared" si="25"/>
        <v>0</v>
      </c>
      <c r="AV33" s="200">
        <f t="shared" si="26"/>
        <v>0</v>
      </c>
      <c r="AX33" s="3"/>
      <c r="AY33" s="226"/>
      <c r="AZ33" s="229" t="s">
        <v>233</v>
      </c>
      <c r="BA33" s="226"/>
      <c r="BB33" s="226"/>
      <c r="BC33" s="226"/>
      <c r="BD33" s="226"/>
      <c r="BE33" s="226"/>
      <c r="BF33" s="226"/>
      <c r="BG33" s="226"/>
      <c r="BH33" s="226"/>
      <c r="BI33" s="226"/>
      <c r="BJ33" s="227"/>
      <c r="BK33" s="227"/>
      <c r="BL33" s="227"/>
      <c r="BM33" s="227"/>
      <c r="BN33" s="227"/>
      <c r="BO33" s="227"/>
      <c r="BP33" s="227"/>
      <c r="BQ33" s="216"/>
      <c r="BR33" s="216"/>
      <c r="BS33" s="218"/>
      <c r="BT33" s="218"/>
    </row>
    <row r="34" spans="1:72" s="1" customFormat="1" ht="23.25">
      <c r="A34" s="56"/>
      <c r="B34" s="57"/>
      <c r="C34" s="24"/>
      <c r="D34" s="52"/>
      <c r="E34" s="59"/>
      <c r="F34" s="47"/>
      <c r="G34" s="48">
        <f t="shared" si="0"/>
        <v>0</v>
      </c>
      <c r="H34" s="25"/>
      <c r="I34" s="48">
        <f t="shared" si="32"/>
        <v>0</v>
      </c>
      <c r="J34" s="25"/>
      <c r="K34" s="48">
        <f t="shared" si="33"/>
        <v>0</v>
      </c>
      <c r="L34" s="25"/>
      <c r="M34" s="48">
        <f t="shared" si="2"/>
        <v>0</v>
      </c>
      <c r="N34" s="25"/>
      <c r="O34" s="149">
        <f t="shared" si="3"/>
        <v>0</v>
      </c>
      <c r="Q34" s="49"/>
      <c r="R34" s="50"/>
      <c r="S34" s="63">
        <f t="shared" si="4"/>
        <v>0</v>
      </c>
      <c r="T34" s="58">
        <f t="shared" si="4"/>
        <v>0</v>
      </c>
      <c r="U34" s="53">
        <f t="shared" si="27"/>
        <v>0</v>
      </c>
      <c r="V34" s="54">
        <f t="shared" si="5"/>
        <v>0</v>
      </c>
      <c r="W34" s="53">
        <f t="shared" si="28"/>
        <v>0</v>
      </c>
      <c r="X34" s="54">
        <f t="shared" si="6"/>
        <v>0</v>
      </c>
      <c r="Y34" s="53">
        <f t="shared" si="29"/>
        <v>0</v>
      </c>
      <c r="Z34" s="54">
        <f t="shared" si="7"/>
        <v>0</v>
      </c>
      <c r="AA34" s="53">
        <f t="shared" si="30"/>
        <v>0</v>
      </c>
      <c r="AB34" s="54">
        <f t="shared" si="8"/>
        <v>0</v>
      </c>
      <c r="AC34" s="53">
        <f t="shared" si="31"/>
        <v>0</v>
      </c>
      <c r="AD34" s="55">
        <f t="shared" si="9"/>
        <v>0</v>
      </c>
      <c r="AE34" s="582"/>
      <c r="AF34" s="58">
        <f t="shared" si="10"/>
        <v>0</v>
      </c>
      <c r="AG34" s="187">
        <f t="shared" si="11"/>
        <v>0</v>
      </c>
      <c r="AH34" s="60">
        <f t="shared" si="12"/>
        <v>0</v>
      </c>
      <c r="AI34" s="61">
        <f t="shared" si="13"/>
        <v>0</v>
      </c>
      <c r="AJ34" s="62">
        <f t="shared" si="14"/>
        <v>0</v>
      </c>
      <c r="AK34" s="60">
        <f t="shared" si="15"/>
        <v>0</v>
      </c>
      <c r="AL34" s="61">
        <f t="shared" si="16"/>
        <v>0</v>
      </c>
      <c r="AM34" s="62">
        <f t="shared" si="17"/>
        <v>0</v>
      </c>
      <c r="AN34" s="60">
        <f t="shared" si="18"/>
        <v>0</v>
      </c>
      <c r="AO34" s="61">
        <f t="shared" si="19"/>
        <v>0</v>
      </c>
      <c r="AP34" s="62">
        <f t="shared" si="20"/>
        <v>0</v>
      </c>
      <c r="AQ34" s="60">
        <f t="shared" si="21"/>
        <v>0</v>
      </c>
      <c r="AR34" s="61">
        <f t="shared" si="22"/>
        <v>0</v>
      </c>
      <c r="AS34" s="62">
        <f t="shared" si="23"/>
        <v>0</v>
      </c>
      <c r="AT34" s="60">
        <f t="shared" si="24"/>
        <v>0</v>
      </c>
      <c r="AU34" s="61">
        <f t="shared" si="25"/>
        <v>0</v>
      </c>
      <c r="AV34" s="200">
        <f t="shared" si="26"/>
        <v>0</v>
      </c>
      <c r="AX34" s="3"/>
      <c r="AY34" s="226"/>
      <c r="AZ34" s="226"/>
      <c r="BA34" s="226"/>
      <c r="BB34" s="226"/>
      <c r="BC34" s="231" t="s">
        <v>234</v>
      </c>
      <c r="BD34" s="226"/>
      <c r="BE34" s="231" t="s">
        <v>235</v>
      </c>
      <c r="BF34" s="226"/>
      <c r="BG34" s="231" t="s">
        <v>236</v>
      </c>
      <c r="BH34" s="226"/>
      <c r="BI34" s="231" t="s">
        <v>237</v>
      </c>
      <c r="BJ34" s="227"/>
      <c r="BK34" s="231" t="s">
        <v>238</v>
      </c>
      <c r="BL34" s="226"/>
      <c r="BM34" s="227"/>
      <c r="BN34" s="227"/>
      <c r="BO34" s="227"/>
      <c r="BP34" s="227"/>
      <c r="BQ34" s="216"/>
      <c r="BR34" s="216"/>
      <c r="BS34" s="218"/>
      <c r="BT34" s="218"/>
    </row>
    <row r="35" spans="1:72" s="1" customFormat="1" ht="23.25">
      <c r="A35" s="56"/>
      <c r="B35" s="57"/>
      <c r="C35" s="24"/>
      <c r="D35" s="52"/>
      <c r="E35" s="59"/>
      <c r="F35" s="47"/>
      <c r="G35" s="48">
        <f t="shared" si="0"/>
        <v>0</v>
      </c>
      <c r="H35" s="25"/>
      <c r="I35" s="48">
        <f t="shared" si="32"/>
        <v>0</v>
      </c>
      <c r="J35" s="25"/>
      <c r="K35" s="48">
        <f t="shared" si="33"/>
        <v>0</v>
      </c>
      <c r="L35" s="25"/>
      <c r="M35" s="48">
        <f t="shared" si="2"/>
        <v>0</v>
      </c>
      <c r="N35" s="25"/>
      <c r="O35" s="149">
        <f t="shared" si="3"/>
        <v>0</v>
      </c>
      <c r="Q35" s="49"/>
      <c r="R35" s="50"/>
      <c r="S35" s="63">
        <f t="shared" si="4"/>
        <v>0</v>
      </c>
      <c r="T35" s="58">
        <f t="shared" si="4"/>
        <v>0</v>
      </c>
      <c r="U35" s="53">
        <f t="shared" si="27"/>
        <v>0</v>
      </c>
      <c r="V35" s="54">
        <f t="shared" si="5"/>
        <v>0</v>
      </c>
      <c r="W35" s="53">
        <f t="shared" si="28"/>
        <v>0</v>
      </c>
      <c r="X35" s="54">
        <f t="shared" si="6"/>
        <v>0</v>
      </c>
      <c r="Y35" s="53">
        <f t="shared" si="29"/>
        <v>0</v>
      </c>
      <c r="Z35" s="54">
        <f t="shared" si="7"/>
        <v>0</v>
      </c>
      <c r="AA35" s="53">
        <f t="shared" si="30"/>
        <v>0</v>
      </c>
      <c r="AB35" s="54">
        <f t="shared" si="8"/>
        <v>0</v>
      </c>
      <c r="AC35" s="53">
        <f t="shared" si="31"/>
        <v>0</v>
      </c>
      <c r="AD35" s="55">
        <f t="shared" si="9"/>
        <v>0</v>
      </c>
      <c r="AE35" s="582"/>
      <c r="AF35" s="58">
        <f t="shared" si="10"/>
        <v>0</v>
      </c>
      <c r="AG35" s="187">
        <f t="shared" si="11"/>
        <v>0</v>
      </c>
      <c r="AH35" s="60">
        <f t="shared" si="12"/>
        <v>0</v>
      </c>
      <c r="AI35" s="61">
        <f t="shared" si="13"/>
        <v>0</v>
      </c>
      <c r="AJ35" s="62">
        <f t="shared" si="14"/>
        <v>0</v>
      </c>
      <c r="AK35" s="60">
        <f t="shared" si="15"/>
        <v>0</v>
      </c>
      <c r="AL35" s="61">
        <f t="shared" si="16"/>
        <v>0</v>
      </c>
      <c r="AM35" s="62">
        <f t="shared" si="17"/>
        <v>0</v>
      </c>
      <c r="AN35" s="60">
        <f t="shared" si="18"/>
        <v>0</v>
      </c>
      <c r="AO35" s="61">
        <f t="shared" si="19"/>
        <v>0</v>
      </c>
      <c r="AP35" s="62">
        <f t="shared" si="20"/>
        <v>0</v>
      </c>
      <c r="AQ35" s="60">
        <f t="shared" si="21"/>
        <v>0</v>
      </c>
      <c r="AR35" s="61">
        <f t="shared" si="22"/>
        <v>0</v>
      </c>
      <c r="AS35" s="62">
        <f t="shared" si="23"/>
        <v>0</v>
      </c>
      <c r="AT35" s="60">
        <f t="shared" si="24"/>
        <v>0</v>
      </c>
      <c r="AU35" s="61">
        <f t="shared" si="25"/>
        <v>0</v>
      </c>
      <c r="AV35" s="200">
        <f t="shared" si="26"/>
        <v>0</v>
      </c>
      <c r="AX35" s="3"/>
      <c r="AY35" s="226"/>
      <c r="AZ35" s="226"/>
      <c r="BA35" s="259" t="s">
        <v>213</v>
      </c>
      <c r="BB35" s="260" t="s">
        <v>200</v>
      </c>
      <c r="BC35" s="261">
        <v>8</v>
      </c>
      <c r="BD35" s="262"/>
      <c r="BE35" s="261">
        <v>8</v>
      </c>
      <c r="BF35" s="262"/>
      <c r="BG35" s="261">
        <v>8</v>
      </c>
      <c r="BH35" s="262"/>
      <c r="BI35" s="261">
        <v>8</v>
      </c>
      <c r="BJ35" s="262"/>
      <c r="BK35" s="261">
        <v>8</v>
      </c>
      <c r="BL35" s="263"/>
      <c r="BM35" s="227"/>
      <c r="BN35" s="227"/>
      <c r="BO35" s="227"/>
      <c r="BP35" s="227"/>
      <c r="BQ35" s="216"/>
      <c r="BR35" s="216"/>
      <c r="BS35" s="218"/>
      <c r="BT35" s="218"/>
    </row>
    <row r="36" spans="1:72" s="1" customFormat="1" ht="23.25">
      <c r="A36" s="56"/>
      <c r="B36" s="57"/>
      <c r="C36" s="24"/>
      <c r="D36" s="52"/>
      <c r="E36" s="59"/>
      <c r="F36" s="47"/>
      <c r="G36" s="48">
        <f t="shared" si="0"/>
        <v>0</v>
      </c>
      <c r="H36" s="25"/>
      <c r="I36" s="48">
        <f>IF(ISTEXT(H36),0,IF(H$59=0,0,H36/H$59))</f>
        <v>0</v>
      </c>
      <c r="J36" s="25"/>
      <c r="K36" s="48">
        <f t="shared" si="33"/>
        <v>0</v>
      </c>
      <c r="L36" s="25"/>
      <c r="M36" s="48">
        <f t="shared" si="2"/>
        <v>0</v>
      </c>
      <c r="N36" s="25"/>
      <c r="O36" s="149">
        <f t="shared" si="3"/>
        <v>0</v>
      </c>
      <c r="Q36" s="49"/>
      <c r="R36" s="50"/>
      <c r="S36" s="63">
        <f t="shared" si="4"/>
        <v>0</v>
      </c>
      <c r="T36" s="58">
        <f t="shared" si="4"/>
        <v>0</v>
      </c>
      <c r="U36" s="53">
        <f t="shared" si="27"/>
        <v>0</v>
      </c>
      <c r="V36" s="54">
        <f t="shared" si="5"/>
        <v>0</v>
      </c>
      <c r="W36" s="53">
        <f t="shared" si="28"/>
        <v>0</v>
      </c>
      <c r="X36" s="54">
        <f t="shared" si="6"/>
        <v>0</v>
      </c>
      <c r="Y36" s="53">
        <f t="shared" si="29"/>
        <v>0</v>
      </c>
      <c r="Z36" s="54">
        <f t="shared" si="7"/>
        <v>0</v>
      </c>
      <c r="AA36" s="53">
        <f t="shared" si="30"/>
        <v>0</v>
      </c>
      <c r="AB36" s="54">
        <f t="shared" si="8"/>
        <v>0</v>
      </c>
      <c r="AC36" s="53">
        <f t="shared" si="31"/>
        <v>0</v>
      </c>
      <c r="AD36" s="55">
        <f t="shared" si="9"/>
        <v>0</v>
      </c>
      <c r="AE36" s="582"/>
      <c r="AF36" s="58">
        <f t="shared" si="10"/>
        <v>0</v>
      </c>
      <c r="AG36" s="187">
        <f t="shared" si="11"/>
        <v>0</v>
      </c>
      <c r="AH36" s="60">
        <f t="shared" si="12"/>
        <v>0</v>
      </c>
      <c r="AI36" s="61">
        <f t="shared" si="13"/>
        <v>0</v>
      </c>
      <c r="AJ36" s="62">
        <f t="shared" si="14"/>
        <v>0</v>
      </c>
      <c r="AK36" s="60">
        <f t="shared" si="15"/>
        <v>0</v>
      </c>
      <c r="AL36" s="61">
        <f t="shared" si="16"/>
        <v>0</v>
      </c>
      <c r="AM36" s="62">
        <f>IF(ISTEXT(AL36),0,IF(AL$59=0,0,AL36/AL$59))</f>
        <v>0</v>
      </c>
      <c r="AN36" s="60">
        <f t="shared" si="18"/>
        <v>0</v>
      </c>
      <c r="AO36" s="61">
        <f t="shared" si="19"/>
        <v>0</v>
      </c>
      <c r="AP36" s="62">
        <f t="shared" si="20"/>
        <v>0</v>
      </c>
      <c r="AQ36" s="60">
        <f t="shared" si="21"/>
        <v>0</v>
      </c>
      <c r="AR36" s="61">
        <f t="shared" si="22"/>
        <v>0</v>
      </c>
      <c r="AS36" s="62">
        <f t="shared" si="23"/>
        <v>0</v>
      </c>
      <c r="AT36" s="60">
        <f t="shared" si="24"/>
        <v>0</v>
      </c>
      <c r="AU36" s="61">
        <f t="shared" si="25"/>
        <v>0</v>
      </c>
      <c r="AV36" s="200">
        <f t="shared" si="26"/>
        <v>0</v>
      </c>
      <c r="AX36" s="3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7"/>
      <c r="BK36" s="227"/>
      <c r="BL36" s="227"/>
      <c r="BM36" s="227"/>
      <c r="BN36" s="226"/>
      <c r="BO36" s="226"/>
      <c r="BP36" s="227"/>
      <c r="BQ36" s="216"/>
      <c r="BR36" s="216"/>
      <c r="BS36" s="218"/>
      <c r="BT36" s="218"/>
    </row>
    <row r="37" spans="1:72" s="1" customFormat="1" ht="23.25">
      <c r="A37" s="56"/>
      <c r="B37" s="57"/>
      <c r="C37" s="24"/>
      <c r="D37" s="52"/>
      <c r="E37" s="59"/>
      <c r="F37" s="47"/>
      <c r="G37" s="48">
        <f t="shared" si="0"/>
        <v>0</v>
      </c>
      <c r="H37" s="25"/>
      <c r="I37" s="48">
        <f aca="true" t="shared" si="34" ref="I37:I58">IF(ISTEXT(H37),0,IF(H$59=0,0,H37/H$59))</f>
        <v>0</v>
      </c>
      <c r="J37" s="25"/>
      <c r="K37" s="48">
        <f t="shared" si="33"/>
        <v>0</v>
      </c>
      <c r="L37" s="25"/>
      <c r="M37" s="48">
        <f t="shared" si="2"/>
        <v>0</v>
      </c>
      <c r="N37" s="25"/>
      <c r="O37" s="149">
        <f t="shared" si="3"/>
        <v>0</v>
      </c>
      <c r="Q37" s="49"/>
      <c r="R37" s="50"/>
      <c r="S37" s="63">
        <f t="shared" si="4"/>
        <v>0</v>
      </c>
      <c r="T37" s="58">
        <f t="shared" si="4"/>
        <v>0</v>
      </c>
      <c r="U37" s="53">
        <f t="shared" si="27"/>
        <v>0</v>
      </c>
      <c r="V37" s="54">
        <f t="shared" si="5"/>
        <v>0</v>
      </c>
      <c r="W37" s="53">
        <f t="shared" si="28"/>
        <v>0</v>
      </c>
      <c r="X37" s="54">
        <f t="shared" si="6"/>
        <v>0</v>
      </c>
      <c r="Y37" s="53">
        <f t="shared" si="29"/>
        <v>0</v>
      </c>
      <c r="Z37" s="54">
        <f t="shared" si="7"/>
        <v>0</v>
      </c>
      <c r="AA37" s="53">
        <f t="shared" si="30"/>
        <v>0</v>
      </c>
      <c r="AB37" s="54">
        <f t="shared" si="8"/>
        <v>0</v>
      </c>
      <c r="AC37" s="53">
        <f t="shared" si="31"/>
        <v>0</v>
      </c>
      <c r="AD37" s="55">
        <f t="shared" si="9"/>
        <v>0</v>
      </c>
      <c r="AE37" s="582"/>
      <c r="AF37" s="58">
        <f t="shared" si="10"/>
        <v>0</v>
      </c>
      <c r="AG37" s="187">
        <f t="shared" si="11"/>
        <v>0</v>
      </c>
      <c r="AH37" s="60">
        <f t="shared" si="12"/>
        <v>0</v>
      </c>
      <c r="AI37" s="61">
        <f t="shared" si="13"/>
        <v>0</v>
      </c>
      <c r="AJ37" s="62">
        <f t="shared" si="14"/>
        <v>0</v>
      </c>
      <c r="AK37" s="60">
        <f t="shared" si="15"/>
        <v>0</v>
      </c>
      <c r="AL37" s="61">
        <f t="shared" si="16"/>
        <v>0</v>
      </c>
      <c r="AM37" s="62">
        <f aca="true" t="shared" si="35" ref="AM37:AM58">IF(ISTEXT(AL37),0,IF(AL$59=0,0,AL37/AL$59))</f>
        <v>0</v>
      </c>
      <c r="AN37" s="60">
        <f t="shared" si="18"/>
        <v>0</v>
      </c>
      <c r="AO37" s="61">
        <f t="shared" si="19"/>
        <v>0</v>
      </c>
      <c r="AP37" s="62">
        <f t="shared" si="20"/>
        <v>0</v>
      </c>
      <c r="AQ37" s="60">
        <f t="shared" si="21"/>
        <v>0</v>
      </c>
      <c r="AR37" s="61">
        <f t="shared" si="22"/>
        <v>0</v>
      </c>
      <c r="AS37" s="62">
        <f t="shared" si="23"/>
        <v>0</v>
      </c>
      <c r="AT37" s="60">
        <f t="shared" si="24"/>
        <v>0</v>
      </c>
      <c r="AU37" s="61">
        <f t="shared" si="25"/>
        <v>0</v>
      </c>
      <c r="AV37" s="200">
        <f t="shared" si="26"/>
        <v>0</v>
      </c>
      <c r="AX37" s="3"/>
      <c r="AY37" s="226"/>
      <c r="AZ37" s="226"/>
      <c r="BA37" s="229" t="s">
        <v>247</v>
      </c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7"/>
      <c r="BQ37" s="216"/>
      <c r="BR37" s="216"/>
      <c r="BS37" s="218"/>
      <c r="BT37" s="218"/>
    </row>
    <row r="38" spans="1:72" s="1" customFormat="1" ht="23.25">
      <c r="A38" s="56"/>
      <c r="B38" s="57"/>
      <c r="C38" s="24"/>
      <c r="D38" s="52"/>
      <c r="E38" s="59"/>
      <c r="F38" s="47"/>
      <c r="G38" s="48">
        <f t="shared" si="0"/>
        <v>0</v>
      </c>
      <c r="H38" s="25"/>
      <c r="I38" s="48">
        <f t="shared" si="34"/>
        <v>0</v>
      </c>
      <c r="J38" s="25"/>
      <c r="K38" s="48">
        <f t="shared" si="33"/>
        <v>0</v>
      </c>
      <c r="L38" s="25"/>
      <c r="M38" s="48">
        <f t="shared" si="2"/>
        <v>0</v>
      </c>
      <c r="N38" s="25"/>
      <c r="O38" s="149">
        <f t="shared" si="3"/>
        <v>0</v>
      </c>
      <c r="Q38" s="49"/>
      <c r="R38" s="50"/>
      <c r="S38" s="63">
        <f t="shared" si="4"/>
        <v>0</v>
      </c>
      <c r="T38" s="58">
        <f t="shared" si="4"/>
        <v>0</v>
      </c>
      <c r="U38" s="53">
        <f t="shared" si="27"/>
        <v>0</v>
      </c>
      <c r="V38" s="54">
        <f t="shared" si="5"/>
        <v>0</v>
      </c>
      <c r="W38" s="53">
        <f t="shared" si="28"/>
        <v>0</v>
      </c>
      <c r="X38" s="54">
        <f t="shared" si="6"/>
        <v>0</v>
      </c>
      <c r="Y38" s="53">
        <f t="shared" si="29"/>
        <v>0</v>
      </c>
      <c r="Z38" s="54">
        <f t="shared" si="7"/>
        <v>0</v>
      </c>
      <c r="AA38" s="53">
        <f t="shared" si="30"/>
        <v>0</v>
      </c>
      <c r="AB38" s="54">
        <f t="shared" si="8"/>
        <v>0</v>
      </c>
      <c r="AC38" s="53">
        <f t="shared" si="31"/>
        <v>0</v>
      </c>
      <c r="AD38" s="55">
        <f t="shared" si="9"/>
        <v>0</v>
      </c>
      <c r="AE38" s="582"/>
      <c r="AF38" s="58">
        <f t="shared" si="10"/>
        <v>0</v>
      </c>
      <c r="AG38" s="187">
        <f t="shared" si="11"/>
        <v>0</v>
      </c>
      <c r="AH38" s="60">
        <f t="shared" si="12"/>
        <v>0</v>
      </c>
      <c r="AI38" s="61">
        <f t="shared" si="13"/>
        <v>0</v>
      </c>
      <c r="AJ38" s="62">
        <f t="shared" si="14"/>
        <v>0</v>
      </c>
      <c r="AK38" s="60">
        <f t="shared" si="15"/>
        <v>0</v>
      </c>
      <c r="AL38" s="61">
        <f t="shared" si="16"/>
        <v>0</v>
      </c>
      <c r="AM38" s="62">
        <f t="shared" si="35"/>
        <v>0</v>
      </c>
      <c r="AN38" s="60">
        <f t="shared" si="18"/>
        <v>0</v>
      </c>
      <c r="AO38" s="61">
        <f t="shared" si="19"/>
        <v>0</v>
      </c>
      <c r="AP38" s="62">
        <f t="shared" si="20"/>
        <v>0</v>
      </c>
      <c r="AQ38" s="60">
        <f t="shared" si="21"/>
        <v>0</v>
      </c>
      <c r="AR38" s="61">
        <f t="shared" si="22"/>
        <v>0</v>
      </c>
      <c r="AS38" s="62">
        <f t="shared" si="23"/>
        <v>0</v>
      </c>
      <c r="AT38" s="60">
        <f t="shared" si="24"/>
        <v>0</v>
      </c>
      <c r="AU38" s="61">
        <f t="shared" si="25"/>
        <v>0</v>
      </c>
      <c r="AV38" s="200">
        <f t="shared" si="26"/>
        <v>0</v>
      </c>
      <c r="AX38" s="3"/>
      <c r="AY38" s="226"/>
      <c r="AZ38" s="226"/>
      <c r="BA38" s="229" t="s">
        <v>248</v>
      </c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7"/>
      <c r="BQ38" s="216"/>
      <c r="BR38" s="216"/>
      <c r="BS38" s="218"/>
      <c r="BT38" s="218"/>
    </row>
    <row r="39" spans="1:72" s="1" customFormat="1" ht="23.25">
      <c r="A39" s="56"/>
      <c r="B39" s="57"/>
      <c r="C39" s="24"/>
      <c r="D39" s="52"/>
      <c r="E39" s="59"/>
      <c r="F39" s="47"/>
      <c r="G39" s="48">
        <f t="shared" si="0"/>
        <v>0</v>
      </c>
      <c r="H39" s="25"/>
      <c r="I39" s="48">
        <f t="shared" si="34"/>
        <v>0</v>
      </c>
      <c r="J39" s="25"/>
      <c r="K39" s="48">
        <f t="shared" si="33"/>
        <v>0</v>
      </c>
      <c r="L39" s="25"/>
      <c r="M39" s="48">
        <f t="shared" si="2"/>
        <v>0</v>
      </c>
      <c r="N39" s="25"/>
      <c r="O39" s="149">
        <f t="shared" si="3"/>
        <v>0</v>
      </c>
      <c r="Q39" s="49"/>
      <c r="R39" s="50"/>
      <c r="S39" s="63">
        <f t="shared" si="4"/>
        <v>0</v>
      </c>
      <c r="T39" s="58">
        <f t="shared" si="4"/>
        <v>0</v>
      </c>
      <c r="U39" s="53">
        <f t="shared" si="27"/>
        <v>0</v>
      </c>
      <c r="V39" s="54">
        <f t="shared" si="5"/>
        <v>0</v>
      </c>
      <c r="W39" s="53">
        <f t="shared" si="28"/>
        <v>0</v>
      </c>
      <c r="X39" s="54">
        <f t="shared" si="6"/>
        <v>0</v>
      </c>
      <c r="Y39" s="53">
        <f t="shared" si="29"/>
        <v>0</v>
      </c>
      <c r="Z39" s="54">
        <f t="shared" si="7"/>
        <v>0</v>
      </c>
      <c r="AA39" s="53">
        <f t="shared" si="30"/>
        <v>0</v>
      </c>
      <c r="AB39" s="54">
        <f t="shared" si="8"/>
        <v>0</v>
      </c>
      <c r="AC39" s="53">
        <f t="shared" si="31"/>
        <v>0</v>
      </c>
      <c r="AD39" s="55">
        <f t="shared" si="9"/>
        <v>0</v>
      </c>
      <c r="AE39" s="582"/>
      <c r="AF39" s="58">
        <f t="shared" si="10"/>
        <v>0</v>
      </c>
      <c r="AG39" s="187">
        <f t="shared" si="11"/>
        <v>0</v>
      </c>
      <c r="AH39" s="60">
        <f t="shared" si="12"/>
        <v>0</v>
      </c>
      <c r="AI39" s="61">
        <f t="shared" si="13"/>
        <v>0</v>
      </c>
      <c r="AJ39" s="62">
        <f t="shared" si="14"/>
        <v>0</v>
      </c>
      <c r="AK39" s="60">
        <f t="shared" si="15"/>
        <v>0</v>
      </c>
      <c r="AL39" s="61">
        <f t="shared" si="16"/>
        <v>0</v>
      </c>
      <c r="AM39" s="62">
        <f t="shared" si="35"/>
        <v>0</v>
      </c>
      <c r="AN39" s="60">
        <f t="shared" si="18"/>
        <v>0</v>
      </c>
      <c r="AO39" s="61">
        <f t="shared" si="19"/>
        <v>0</v>
      </c>
      <c r="AP39" s="62">
        <f t="shared" si="20"/>
        <v>0</v>
      </c>
      <c r="AQ39" s="60">
        <f t="shared" si="21"/>
        <v>0</v>
      </c>
      <c r="AR39" s="61">
        <f t="shared" si="22"/>
        <v>0</v>
      </c>
      <c r="AS39" s="62">
        <f t="shared" si="23"/>
        <v>0</v>
      </c>
      <c r="AT39" s="60">
        <f t="shared" si="24"/>
        <v>0</v>
      </c>
      <c r="AU39" s="61">
        <f t="shared" si="25"/>
        <v>0</v>
      </c>
      <c r="AV39" s="200">
        <f t="shared" si="26"/>
        <v>0</v>
      </c>
      <c r="AX39" s="3"/>
      <c r="AY39" s="226"/>
      <c r="AZ39" s="226"/>
      <c r="BA39" s="229" t="s">
        <v>290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7"/>
      <c r="BQ39" s="216"/>
      <c r="BR39" s="216"/>
      <c r="BS39" s="218"/>
      <c r="BT39" s="218"/>
    </row>
    <row r="40" spans="1:72" s="1" customFormat="1" ht="23.25">
      <c r="A40" s="56"/>
      <c r="B40" s="57"/>
      <c r="C40" s="24"/>
      <c r="D40" s="52"/>
      <c r="E40" s="59"/>
      <c r="F40" s="47"/>
      <c r="G40" s="48">
        <f t="shared" si="0"/>
        <v>0</v>
      </c>
      <c r="H40" s="25"/>
      <c r="I40" s="48">
        <f t="shared" si="34"/>
        <v>0</v>
      </c>
      <c r="J40" s="25"/>
      <c r="K40" s="48">
        <f t="shared" si="33"/>
        <v>0</v>
      </c>
      <c r="L40" s="25"/>
      <c r="M40" s="48">
        <f t="shared" si="2"/>
        <v>0</v>
      </c>
      <c r="N40" s="25"/>
      <c r="O40" s="149">
        <f t="shared" si="3"/>
        <v>0</v>
      </c>
      <c r="Q40" s="49"/>
      <c r="R40" s="50"/>
      <c r="S40" s="63">
        <f t="shared" si="4"/>
        <v>0</v>
      </c>
      <c r="T40" s="58">
        <f t="shared" si="4"/>
        <v>0</v>
      </c>
      <c r="U40" s="53">
        <f t="shared" si="27"/>
        <v>0</v>
      </c>
      <c r="V40" s="54">
        <f t="shared" si="5"/>
        <v>0</v>
      </c>
      <c r="W40" s="53">
        <f t="shared" si="28"/>
        <v>0</v>
      </c>
      <c r="X40" s="54">
        <f t="shared" si="6"/>
        <v>0</v>
      </c>
      <c r="Y40" s="53">
        <f t="shared" si="29"/>
        <v>0</v>
      </c>
      <c r="Z40" s="54">
        <f t="shared" si="7"/>
        <v>0</v>
      </c>
      <c r="AA40" s="53">
        <f t="shared" si="30"/>
        <v>0</v>
      </c>
      <c r="AB40" s="54">
        <f t="shared" si="8"/>
        <v>0</v>
      </c>
      <c r="AC40" s="53">
        <f t="shared" si="31"/>
        <v>0</v>
      </c>
      <c r="AD40" s="55">
        <f t="shared" si="9"/>
        <v>0</v>
      </c>
      <c r="AE40" s="582"/>
      <c r="AF40" s="58">
        <f t="shared" si="10"/>
        <v>0</v>
      </c>
      <c r="AG40" s="187">
        <f t="shared" si="11"/>
        <v>0</v>
      </c>
      <c r="AH40" s="60">
        <f t="shared" si="12"/>
        <v>0</v>
      </c>
      <c r="AI40" s="61">
        <f t="shared" si="13"/>
        <v>0</v>
      </c>
      <c r="AJ40" s="62">
        <f t="shared" si="14"/>
        <v>0</v>
      </c>
      <c r="AK40" s="60">
        <f t="shared" si="15"/>
        <v>0</v>
      </c>
      <c r="AL40" s="61">
        <f t="shared" si="16"/>
        <v>0</v>
      </c>
      <c r="AM40" s="62">
        <f t="shared" si="35"/>
        <v>0</v>
      </c>
      <c r="AN40" s="60">
        <f t="shared" si="18"/>
        <v>0</v>
      </c>
      <c r="AO40" s="61">
        <f t="shared" si="19"/>
        <v>0</v>
      </c>
      <c r="AP40" s="62">
        <f t="shared" si="20"/>
        <v>0</v>
      </c>
      <c r="AQ40" s="60">
        <f t="shared" si="21"/>
        <v>0</v>
      </c>
      <c r="AR40" s="61">
        <f t="shared" si="22"/>
        <v>0</v>
      </c>
      <c r="AS40" s="62">
        <f t="shared" si="23"/>
        <v>0</v>
      </c>
      <c r="AT40" s="60">
        <f t="shared" si="24"/>
        <v>0</v>
      </c>
      <c r="AU40" s="61">
        <f t="shared" si="25"/>
        <v>0</v>
      </c>
      <c r="AV40" s="200">
        <f t="shared" si="26"/>
        <v>0</v>
      </c>
      <c r="AX40" s="3"/>
      <c r="AY40" s="226"/>
      <c r="AZ40" s="226"/>
      <c r="BA40" s="229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7"/>
      <c r="BQ40" s="216"/>
      <c r="BR40" s="216"/>
      <c r="BS40" s="218"/>
      <c r="BT40" s="218"/>
    </row>
    <row r="41" spans="1:72" s="1" customFormat="1" ht="23.25">
      <c r="A41" s="56"/>
      <c r="B41" s="57"/>
      <c r="C41" s="24"/>
      <c r="D41" s="52"/>
      <c r="E41" s="59"/>
      <c r="F41" s="47"/>
      <c r="G41" s="48">
        <f t="shared" si="0"/>
        <v>0</v>
      </c>
      <c r="H41" s="25"/>
      <c r="I41" s="48">
        <f t="shared" si="34"/>
        <v>0</v>
      </c>
      <c r="J41" s="25"/>
      <c r="K41" s="48">
        <f t="shared" si="33"/>
        <v>0</v>
      </c>
      <c r="L41" s="25"/>
      <c r="M41" s="48">
        <f t="shared" si="2"/>
        <v>0</v>
      </c>
      <c r="N41" s="25"/>
      <c r="O41" s="149">
        <f t="shared" si="3"/>
        <v>0</v>
      </c>
      <c r="Q41" s="49"/>
      <c r="R41" s="50"/>
      <c r="S41" s="63">
        <f aca="true" t="shared" si="36" ref="S41:T58">C41</f>
        <v>0</v>
      </c>
      <c r="T41" s="58">
        <f t="shared" si="36"/>
        <v>0</v>
      </c>
      <c r="U41" s="53">
        <f t="shared" si="27"/>
        <v>0</v>
      </c>
      <c r="V41" s="54">
        <f t="shared" si="5"/>
        <v>0</v>
      </c>
      <c r="W41" s="53">
        <f t="shared" si="28"/>
        <v>0</v>
      </c>
      <c r="X41" s="54">
        <f t="shared" si="6"/>
        <v>0</v>
      </c>
      <c r="Y41" s="53">
        <f t="shared" si="29"/>
        <v>0</v>
      </c>
      <c r="Z41" s="54">
        <f t="shared" si="7"/>
        <v>0</v>
      </c>
      <c r="AA41" s="53">
        <f t="shared" si="30"/>
        <v>0</v>
      </c>
      <c r="AB41" s="54">
        <f t="shared" si="8"/>
        <v>0</v>
      </c>
      <c r="AC41" s="53">
        <f t="shared" si="31"/>
        <v>0</v>
      </c>
      <c r="AD41" s="55">
        <f t="shared" si="9"/>
        <v>0</v>
      </c>
      <c r="AE41" s="582"/>
      <c r="AF41" s="58">
        <f aca="true" t="shared" si="37" ref="AF41:AF58">T41</f>
        <v>0</v>
      </c>
      <c r="AG41" s="187">
        <f t="shared" si="11"/>
        <v>0</v>
      </c>
      <c r="AH41" s="60">
        <f aca="true" t="shared" si="38" ref="AH41:AH58">IF(ISTEXT(U41),0,AG41*U41)</f>
        <v>0</v>
      </c>
      <c r="AI41" s="61">
        <f aca="true" t="shared" si="39" ref="AI41:AI58">AG41*V41</f>
        <v>0</v>
      </c>
      <c r="AJ41" s="62">
        <f t="shared" si="14"/>
        <v>0</v>
      </c>
      <c r="AK41" s="60">
        <f aca="true" t="shared" si="40" ref="AK41:AK58">IF(ISTEXT(W41),0,AG41*W41)</f>
        <v>0</v>
      </c>
      <c r="AL41" s="61">
        <f aca="true" t="shared" si="41" ref="AL41:AL58">AG41*X41</f>
        <v>0</v>
      </c>
      <c r="AM41" s="62">
        <f t="shared" si="35"/>
        <v>0</v>
      </c>
      <c r="AN41" s="60">
        <f aca="true" t="shared" si="42" ref="AN41:AN58">IF(ISTEXT(Y41),0,AG41*Y41)</f>
        <v>0</v>
      </c>
      <c r="AO41" s="61">
        <f aca="true" t="shared" si="43" ref="AO41:AO58">AG41*Z41</f>
        <v>0</v>
      </c>
      <c r="AP41" s="62">
        <f t="shared" si="20"/>
        <v>0</v>
      </c>
      <c r="AQ41" s="60">
        <f aca="true" t="shared" si="44" ref="AQ41:AQ58">IF(ISTEXT(AA41),0,AG41*AA41)</f>
        <v>0</v>
      </c>
      <c r="AR41" s="61">
        <f aca="true" t="shared" si="45" ref="AR41:AR58">AG41*AB41</f>
        <v>0</v>
      </c>
      <c r="AS41" s="62">
        <f t="shared" si="23"/>
        <v>0</v>
      </c>
      <c r="AT41" s="60">
        <f aca="true" t="shared" si="46" ref="AT41:AT58">IF(ISTEXT(AC41),0,AG41*AC41)</f>
        <v>0</v>
      </c>
      <c r="AU41" s="61">
        <f aca="true" t="shared" si="47" ref="AU41:AU58">AG41*AD41</f>
        <v>0</v>
      </c>
      <c r="AV41" s="200">
        <f t="shared" si="26"/>
        <v>0</v>
      </c>
      <c r="AX41" s="3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7"/>
      <c r="BQ41" s="216"/>
      <c r="BR41" s="216"/>
      <c r="BS41" s="218"/>
      <c r="BT41" s="218"/>
    </row>
    <row r="42" spans="1:72" s="1" customFormat="1" ht="23.25">
      <c r="A42" s="56"/>
      <c r="B42" s="57"/>
      <c r="C42" s="24"/>
      <c r="D42" s="52"/>
      <c r="E42" s="59"/>
      <c r="F42" s="47"/>
      <c r="G42" s="48">
        <f t="shared" si="0"/>
        <v>0</v>
      </c>
      <c r="H42" s="25"/>
      <c r="I42" s="48">
        <f t="shared" si="34"/>
        <v>0</v>
      </c>
      <c r="J42" s="25"/>
      <c r="K42" s="48">
        <f t="shared" si="33"/>
        <v>0</v>
      </c>
      <c r="L42" s="25"/>
      <c r="M42" s="48">
        <f t="shared" si="2"/>
        <v>0</v>
      </c>
      <c r="N42" s="25"/>
      <c r="O42" s="149">
        <f t="shared" si="3"/>
        <v>0</v>
      </c>
      <c r="Q42" s="49"/>
      <c r="R42" s="50"/>
      <c r="S42" s="63">
        <f t="shared" si="36"/>
        <v>0</v>
      </c>
      <c r="T42" s="58">
        <f t="shared" si="36"/>
        <v>0</v>
      </c>
      <c r="U42" s="53">
        <f t="shared" si="27"/>
        <v>0</v>
      </c>
      <c r="V42" s="54">
        <f t="shared" si="5"/>
        <v>0</v>
      </c>
      <c r="W42" s="53">
        <f t="shared" si="28"/>
        <v>0</v>
      </c>
      <c r="X42" s="54">
        <f t="shared" si="6"/>
        <v>0</v>
      </c>
      <c r="Y42" s="53">
        <f t="shared" si="29"/>
        <v>0</v>
      </c>
      <c r="Z42" s="54">
        <f t="shared" si="7"/>
        <v>0</v>
      </c>
      <c r="AA42" s="53">
        <f t="shared" si="30"/>
        <v>0</v>
      </c>
      <c r="AB42" s="54">
        <f t="shared" si="8"/>
        <v>0</v>
      </c>
      <c r="AC42" s="53">
        <f t="shared" si="31"/>
        <v>0</v>
      </c>
      <c r="AD42" s="55">
        <f t="shared" si="9"/>
        <v>0</v>
      </c>
      <c r="AE42" s="582"/>
      <c r="AF42" s="58">
        <f t="shared" si="37"/>
        <v>0</v>
      </c>
      <c r="AG42" s="187">
        <f t="shared" si="11"/>
        <v>0</v>
      </c>
      <c r="AH42" s="60">
        <f t="shared" si="38"/>
        <v>0</v>
      </c>
      <c r="AI42" s="61">
        <f t="shared" si="39"/>
        <v>0</v>
      </c>
      <c r="AJ42" s="62">
        <f t="shared" si="14"/>
        <v>0</v>
      </c>
      <c r="AK42" s="60">
        <f t="shared" si="40"/>
        <v>0</v>
      </c>
      <c r="AL42" s="61">
        <f t="shared" si="41"/>
        <v>0</v>
      </c>
      <c r="AM42" s="62">
        <f t="shared" si="35"/>
        <v>0</v>
      </c>
      <c r="AN42" s="60">
        <f t="shared" si="42"/>
        <v>0</v>
      </c>
      <c r="AO42" s="61">
        <f t="shared" si="43"/>
        <v>0</v>
      </c>
      <c r="AP42" s="62">
        <f t="shared" si="20"/>
        <v>0</v>
      </c>
      <c r="AQ42" s="60">
        <f t="shared" si="44"/>
        <v>0</v>
      </c>
      <c r="AR42" s="61">
        <f t="shared" si="45"/>
        <v>0</v>
      </c>
      <c r="AS42" s="62">
        <f t="shared" si="23"/>
        <v>0</v>
      </c>
      <c r="AT42" s="60">
        <f t="shared" si="46"/>
        <v>0</v>
      </c>
      <c r="AU42" s="61">
        <f t="shared" si="47"/>
        <v>0</v>
      </c>
      <c r="AV42" s="200">
        <f t="shared" si="26"/>
        <v>0</v>
      </c>
      <c r="AX42" s="3"/>
      <c r="AY42" s="226"/>
      <c r="AZ42" s="226"/>
      <c r="BA42" s="229" t="s">
        <v>239</v>
      </c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7"/>
      <c r="BQ42" s="216"/>
      <c r="BR42" s="216"/>
      <c r="BS42" s="218"/>
      <c r="BT42" s="218"/>
    </row>
    <row r="43" spans="1:72" s="1" customFormat="1" ht="23.25">
      <c r="A43" s="56"/>
      <c r="B43" s="57"/>
      <c r="C43" s="24"/>
      <c r="D43" s="52"/>
      <c r="E43" s="59"/>
      <c r="F43" s="47"/>
      <c r="G43" s="48">
        <f t="shared" si="0"/>
        <v>0</v>
      </c>
      <c r="H43" s="25"/>
      <c r="I43" s="48">
        <f t="shared" si="34"/>
        <v>0</v>
      </c>
      <c r="J43" s="25"/>
      <c r="K43" s="48">
        <f t="shared" si="33"/>
        <v>0</v>
      </c>
      <c r="L43" s="25"/>
      <c r="M43" s="48">
        <f t="shared" si="2"/>
        <v>0</v>
      </c>
      <c r="N43" s="25"/>
      <c r="O43" s="149">
        <f t="shared" si="3"/>
        <v>0</v>
      </c>
      <c r="Q43" s="49"/>
      <c r="R43" s="50"/>
      <c r="S43" s="63">
        <f t="shared" si="36"/>
        <v>0</v>
      </c>
      <c r="T43" s="58">
        <f t="shared" si="36"/>
        <v>0</v>
      </c>
      <c r="U43" s="53">
        <f t="shared" si="27"/>
        <v>0</v>
      </c>
      <c r="V43" s="54">
        <f t="shared" si="5"/>
        <v>0</v>
      </c>
      <c r="W43" s="53">
        <f t="shared" si="28"/>
        <v>0</v>
      </c>
      <c r="X43" s="54">
        <f t="shared" si="6"/>
        <v>0</v>
      </c>
      <c r="Y43" s="53">
        <f t="shared" si="29"/>
        <v>0</v>
      </c>
      <c r="Z43" s="54">
        <f t="shared" si="7"/>
        <v>0</v>
      </c>
      <c r="AA43" s="53">
        <f t="shared" si="30"/>
        <v>0</v>
      </c>
      <c r="AB43" s="54">
        <f t="shared" si="8"/>
        <v>0</v>
      </c>
      <c r="AC43" s="53">
        <f t="shared" si="31"/>
        <v>0</v>
      </c>
      <c r="AD43" s="55">
        <f t="shared" si="9"/>
        <v>0</v>
      </c>
      <c r="AE43" s="582"/>
      <c r="AF43" s="58">
        <f t="shared" si="37"/>
        <v>0</v>
      </c>
      <c r="AG43" s="187">
        <f t="shared" si="11"/>
        <v>0</v>
      </c>
      <c r="AH43" s="60">
        <f t="shared" si="38"/>
        <v>0</v>
      </c>
      <c r="AI43" s="61">
        <f t="shared" si="39"/>
        <v>0</v>
      </c>
      <c r="AJ43" s="62">
        <f t="shared" si="14"/>
        <v>0</v>
      </c>
      <c r="AK43" s="60">
        <f t="shared" si="40"/>
        <v>0</v>
      </c>
      <c r="AL43" s="61">
        <f t="shared" si="41"/>
        <v>0</v>
      </c>
      <c r="AM43" s="62">
        <f t="shared" si="35"/>
        <v>0</v>
      </c>
      <c r="AN43" s="60">
        <f t="shared" si="42"/>
        <v>0</v>
      </c>
      <c r="AO43" s="61">
        <f t="shared" si="43"/>
        <v>0</v>
      </c>
      <c r="AP43" s="62">
        <f t="shared" si="20"/>
        <v>0</v>
      </c>
      <c r="AQ43" s="60">
        <f t="shared" si="44"/>
        <v>0</v>
      </c>
      <c r="AR43" s="61">
        <f t="shared" si="45"/>
        <v>0</v>
      </c>
      <c r="AS43" s="62">
        <f t="shared" si="23"/>
        <v>0</v>
      </c>
      <c r="AT43" s="60">
        <f t="shared" si="46"/>
        <v>0</v>
      </c>
      <c r="AU43" s="61">
        <f t="shared" si="47"/>
        <v>0</v>
      </c>
      <c r="AV43" s="200">
        <f t="shared" si="26"/>
        <v>0</v>
      </c>
      <c r="AX43" s="3"/>
      <c r="AY43" s="226"/>
      <c r="AZ43" s="226"/>
      <c r="BA43" s="226"/>
      <c r="BB43" s="231" t="s">
        <v>240</v>
      </c>
      <c r="BC43" s="226"/>
      <c r="BD43" s="226"/>
      <c r="BE43" s="226"/>
      <c r="BF43" s="231" t="s">
        <v>241</v>
      </c>
      <c r="BG43" s="226"/>
      <c r="BH43" s="231" t="s">
        <v>242</v>
      </c>
      <c r="BI43" s="226"/>
      <c r="BJ43" s="226"/>
      <c r="BK43" s="226"/>
      <c r="BL43" s="226"/>
      <c r="BM43" s="226"/>
      <c r="BN43" s="226"/>
      <c r="BO43" s="226"/>
      <c r="BP43" s="227"/>
      <c r="BQ43" s="216"/>
      <c r="BR43" s="216"/>
      <c r="BS43" s="218"/>
      <c r="BT43" s="218"/>
    </row>
    <row r="44" spans="1:72" s="1" customFormat="1" ht="46.5">
      <c r="A44" s="56"/>
      <c r="B44" s="57"/>
      <c r="C44" s="24"/>
      <c r="D44" s="52"/>
      <c r="E44" s="59"/>
      <c r="F44" s="47"/>
      <c r="G44" s="48">
        <f t="shared" si="0"/>
        <v>0</v>
      </c>
      <c r="H44" s="25"/>
      <c r="I44" s="48">
        <f t="shared" si="34"/>
        <v>0</v>
      </c>
      <c r="J44" s="25"/>
      <c r="K44" s="48">
        <f t="shared" si="33"/>
        <v>0</v>
      </c>
      <c r="L44" s="25"/>
      <c r="M44" s="48">
        <f t="shared" si="2"/>
        <v>0</v>
      </c>
      <c r="N44" s="25"/>
      <c r="O44" s="149">
        <f t="shared" si="3"/>
        <v>0</v>
      </c>
      <c r="Q44" s="49"/>
      <c r="R44" s="50"/>
      <c r="S44" s="63">
        <f t="shared" si="36"/>
        <v>0</v>
      </c>
      <c r="T44" s="58">
        <f t="shared" si="36"/>
        <v>0</v>
      </c>
      <c r="U44" s="53">
        <f t="shared" si="27"/>
        <v>0</v>
      </c>
      <c r="V44" s="54">
        <f t="shared" si="5"/>
        <v>0</v>
      </c>
      <c r="W44" s="53">
        <f t="shared" si="28"/>
        <v>0</v>
      </c>
      <c r="X44" s="54">
        <f t="shared" si="6"/>
        <v>0</v>
      </c>
      <c r="Y44" s="53">
        <f t="shared" si="29"/>
        <v>0</v>
      </c>
      <c r="Z44" s="54">
        <f t="shared" si="7"/>
        <v>0</v>
      </c>
      <c r="AA44" s="53">
        <f t="shared" si="30"/>
        <v>0</v>
      </c>
      <c r="AB44" s="54">
        <f t="shared" si="8"/>
        <v>0</v>
      </c>
      <c r="AC44" s="53">
        <f t="shared" si="31"/>
        <v>0</v>
      </c>
      <c r="AD44" s="55">
        <f t="shared" si="9"/>
        <v>0</v>
      </c>
      <c r="AE44" s="582"/>
      <c r="AF44" s="58">
        <f t="shared" si="37"/>
        <v>0</v>
      </c>
      <c r="AG44" s="187">
        <f t="shared" si="11"/>
        <v>0</v>
      </c>
      <c r="AH44" s="60">
        <f t="shared" si="38"/>
        <v>0</v>
      </c>
      <c r="AI44" s="61">
        <f t="shared" si="39"/>
        <v>0</v>
      </c>
      <c r="AJ44" s="62">
        <f t="shared" si="14"/>
        <v>0</v>
      </c>
      <c r="AK44" s="60">
        <f t="shared" si="40"/>
        <v>0</v>
      </c>
      <c r="AL44" s="61">
        <f t="shared" si="41"/>
        <v>0</v>
      </c>
      <c r="AM44" s="62">
        <f t="shared" si="35"/>
        <v>0</v>
      </c>
      <c r="AN44" s="60">
        <f t="shared" si="42"/>
        <v>0</v>
      </c>
      <c r="AO44" s="61">
        <f t="shared" si="43"/>
        <v>0</v>
      </c>
      <c r="AP44" s="62">
        <f t="shared" si="20"/>
        <v>0</v>
      </c>
      <c r="AQ44" s="60">
        <f t="shared" si="44"/>
        <v>0</v>
      </c>
      <c r="AR44" s="61">
        <f t="shared" si="45"/>
        <v>0</v>
      </c>
      <c r="AS44" s="62">
        <f t="shared" si="23"/>
        <v>0</v>
      </c>
      <c r="AT44" s="60">
        <f t="shared" si="46"/>
        <v>0</v>
      </c>
      <c r="AU44" s="61">
        <f t="shared" si="47"/>
        <v>0</v>
      </c>
      <c r="AV44" s="200">
        <f t="shared" si="26"/>
        <v>0</v>
      </c>
      <c r="AX44" s="3"/>
      <c r="AY44" s="226"/>
      <c r="AZ44" s="226"/>
      <c r="BA44" s="526" t="s">
        <v>11</v>
      </c>
      <c r="BB44" s="526"/>
      <c r="BC44" s="526"/>
      <c r="BD44" s="526"/>
      <c r="BE44" s="226"/>
      <c r="BF44" s="264" t="s">
        <v>15</v>
      </c>
      <c r="BG44" s="226"/>
      <c r="BH44" s="265" t="s">
        <v>18</v>
      </c>
      <c r="BI44" s="226"/>
      <c r="BJ44" s="226"/>
      <c r="BK44" s="226"/>
      <c r="BL44" s="226"/>
      <c r="BM44" s="226"/>
      <c r="BN44" s="226"/>
      <c r="BO44" s="226"/>
      <c r="BP44" s="227"/>
      <c r="BQ44" s="216"/>
      <c r="BR44" s="216"/>
      <c r="BS44" s="218"/>
      <c r="BT44" s="218"/>
    </row>
    <row r="45" spans="1:72" s="1" customFormat="1" ht="23.25">
      <c r="A45" s="56"/>
      <c r="B45" s="57"/>
      <c r="C45" s="24"/>
      <c r="D45" s="52"/>
      <c r="E45" s="59"/>
      <c r="F45" s="47"/>
      <c r="G45" s="48">
        <f t="shared" si="0"/>
        <v>0</v>
      </c>
      <c r="H45" s="25"/>
      <c r="I45" s="48">
        <f t="shared" si="34"/>
        <v>0</v>
      </c>
      <c r="J45" s="25"/>
      <c r="K45" s="48">
        <f t="shared" si="33"/>
        <v>0</v>
      </c>
      <c r="L45" s="25"/>
      <c r="M45" s="48">
        <f t="shared" si="2"/>
        <v>0</v>
      </c>
      <c r="N45" s="25"/>
      <c r="O45" s="149">
        <f t="shared" si="3"/>
        <v>0</v>
      </c>
      <c r="Q45" s="49"/>
      <c r="R45" s="50"/>
      <c r="S45" s="63">
        <f t="shared" si="36"/>
        <v>0</v>
      </c>
      <c r="T45" s="58">
        <f t="shared" si="36"/>
        <v>0</v>
      </c>
      <c r="U45" s="53">
        <f t="shared" si="27"/>
        <v>0</v>
      </c>
      <c r="V45" s="54">
        <f t="shared" si="5"/>
        <v>0</v>
      </c>
      <c r="W45" s="53">
        <f t="shared" si="28"/>
        <v>0</v>
      </c>
      <c r="X45" s="54">
        <f t="shared" si="6"/>
        <v>0</v>
      </c>
      <c r="Y45" s="53">
        <f t="shared" si="29"/>
        <v>0</v>
      </c>
      <c r="Z45" s="54">
        <f t="shared" si="7"/>
        <v>0</v>
      </c>
      <c r="AA45" s="53">
        <f t="shared" si="30"/>
        <v>0</v>
      </c>
      <c r="AB45" s="54">
        <f t="shared" si="8"/>
        <v>0</v>
      </c>
      <c r="AC45" s="53">
        <f t="shared" si="31"/>
        <v>0</v>
      </c>
      <c r="AD45" s="55">
        <f t="shared" si="9"/>
        <v>0</v>
      </c>
      <c r="AE45" s="582"/>
      <c r="AF45" s="58">
        <f t="shared" si="37"/>
        <v>0</v>
      </c>
      <c r="AG45" s="187">
        <f t="shared" si="11"/>
        <v>0</v>
      </c>
      <c r="AH45" s="60">
        <f t="shared" si="38"/>
        <v>0</v>
      </c>
      <c r="AI45" s="61">
        <f t="shared" si="39"/>
        <v>0</v>
      </c>
      <c r="AJ45" s="62">
        <f t="shared" si="14"/>
        <v>0</v>
      </c>
      <c r="AK45" s="60">
        <f t="shared" si="40"/>
        <v>0</v>
      </c>
      <c r="AL45" s="61">
        <f t="shared" si="41"/>
        <v>0</v>
      </c>
      <c r="AM45" s="62">
        <f t="shared" si="35"/>
        <v>0</v>
      </c>
      <c r="AN45" s="60">
        <f t="shared" si="42"/>
        <v>0</v>
      </c>
      <c r="AO45" s="61">
        <f t="shared" si="43"/>
        <v>0</v>
      </c>
      <c r="AP45" s="62">
        <f t="shared" si="20"/>
        <v>0</v>
      </c>
      <c r="AQ45" s="60">
        <f t="shared" si="44"/>
        <v>0</v>
      </c>
      <c r="AR45" s="61">
        <f t="shared" si="45"/>
        <v>0</v>
      </c>
      <c r="AS45" s="62">
        <f t="shared" si="23"/>
        <v>0</v>
      </c>
      <c r="AT45" s="60">
        <f t="shared" si="46"/>
        <v>0</v>
      </c>
      <c r="AU45" s="61">
        <f t="shared" si="47"/>
        <v>0</v>
      </c>
      <c r="AV45" s="200">
        <f t="shared" si="26"/>
        <v>0</v>
      </c>
      <c r="AX45" s="3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7"/>
      <c r="BK45" s="227"/>
      <c r="BL45" s="227"/>
      <c r="BM45" s="227"/>
      <c r="BN45" s="227"/>
      <c r="BO45" s="227"/>
      <c r="BP45" s="227"/>
      <c r="BQ45" s="216"/>
      <c r="BR45" s="216"/>
      <c r="BS45" s="218"/>
      <c r="BT45" s="218"/>
    </row>
    <row r="46" spans="1:72" s="1" customFormat="1" ht="23.25">
      <c r="A46" s="56"/>
      <c r="B46" s="57"/>
      <c r="C46" s="24"/>
      <c r="D46" s="52"/>
      <c r="E46" s="59"/>
      <c r="F46" s="47"/>
      <c r="G46" s="48">
        <f t="shared" si="0"/>
        <v>0</v>
      </c>
      <c r="H46" s="25"/>
      <c r="I46" s="48">
        <f t="shared" si="34"/>
        <v>0</v>
      </c>
      <c r="J46" s="25"/>
      <c r="K46" s="48">
        <f t="shared" si="33"/>
        <v>0</v>
      </c>
      <c r="L46" s="25"/>
      <c r="M46" s="48">
        <f t="shared" si="2"/>
        <v>0</v>
      </c>
      <c r="N46" s="25"/>
      <c r="O46" s="149">
        <f t="shared" si="3"/>
        <v>0</v>
      </c>
      <c r="Q46" s="49"/>
      <c r="R46" s="50"/>
      <c r="S46" s="63">
        <f t="shared" si="36"/>
        <v>0</v>
      </c>
      <c r="T46" s="58">
        <f t="shared" si="36"/>
        <v>0</v>
      </c>
      <c r="U46" s="53">
        <f t="shared" si="27"/>
        <v>0</v>
      </c>
      <c r="V46" s="54">
        <f t="shared" si="5"/>
        <v>0</v>
      </c>
      <c r="W46" s="53">
        <f t="shared" si="28"/>
        <v>0</v>
      </c>
      <c r="X46" s="54">
        <f t="shared" si="6"/>
        <v>0</v>
      </c>
      <c r="Y46" s="53">
        <f t="shared" si="29"/>
        <v>0</v>
      </c>
      <c r="Z46" s="54">
        <f t="shared" si="7"/>
        <v>0</v>
      </c>
      <c r="AA46" s="53">
        <f t="shared" si="30"/>
        <v>0</v>
      </c>
      <c r="AB46" s="54">
        <f t="shared" si="8"/>
        <v>0</v>
      </c>
      <c r="AC46" s="53">
        <f t="shared" si="31"/>
        <v>0</v>
      </c>
      <c r="AD46" s="55">
        <f t="shared" si="9"/>
        <v>0</v>
      </c>
      <c r="AE46" s="582"/>
      <c r="AF46" s="58">
        <f t="shared" si="37"/>
        <v>0</v>
      </c>
      <c r="AG46" s="187">
        <f t="shared" si="11"/>
        <v>0</v>
      </c>
      <c r="AH46" s="60">
        <f t="shared" si="38"/>
        <v>0</v>
      </c>
      <c r="AI46" s="61">
        <f t="shared" si="39"/>
        <v>0</v>
      </c>
      <c r="AJ46" s="62">
        <f t="shared" si="14"/>
        <v>0</v>
      </c>
      <c r="AK46" s="60">
        <f t="shared" si="40"/>
        <v>0</v>
      </c>
      <c r="AL46" s="61">
        <f t="shared" si="41"/>
        <v>0</v>
      </c>
      <c r="AM46" s="62">
        <f t="shared" si="35"/>
        <v>0</v>
      </c>
      <c r="AN46" s="60">
        <f t="shared" si="42"/>
        <v>0</v>
      </c>
      <c r="AO46" s="61">
        <f t="shared" si="43"/>
        <v>0</v>
      </c>
      <c r="AP46" s="62">
        <f t="shared" si="20"/>
        <v>0</v>
      </c>
      <c r="AQ46" s="60">
        <f t="shared" si="44"/>
        <v>0</v>
      </c>
      <c r="AR46" s="61">
        <f t="shared" si="45"/>
        <v>0</v>
      </c>
      <c r="AS46" s="62">
        <f t="shared" si="23"/>
        <v>0</v>
      </c>
      <c r="AT46" s="60">
        <f t="shared" si="46"/>
        <v>0</v>
      </c>
      <c r="AU46" s="61">
        <f t="shared" si="47"/>
        <v>0</v>
      </c>
      <c r="AV46" s="200">
        <f t="shared" si="26"/>
        <v>0</v>
      </c>
      <c r="AX46" s="3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7"/>
      <c r="BK46" s="227"/>
      <c r="BL46" s="227"/>
      <c r="BM46" s="227"/>
      <c r="BN46" s="227"/>
      <c r="BO46" s="227"/>
      <c r="BP46" s="227"/>
      <c r="BQ46" s="216"/>
      <c r="BR46" s="216"/>
      <c r="BS46" s="218"/>
      <c r="BT46" s="218"/>
    </row>
    <row r="47" spans="1:72" s="1" customFormat="1" ht="23.25">
      <c r="A47" s="56"/>
      <c r="B47" s="57"/>
      <c r="C47" s="24"/>
      <c r="D47" s="52"/>
      <c r="E47" s="59"/>
      <c r="F47" s="47"/>
      <c r="G47" s="48">
        <f t="shared" si="0"/>
        <v>0</v>
      </c>
      <c r="H47" s="25"/>
      <c r="I47" s="48">
        <f t="shared" si="34"/>
        <v>0</v>
      </c>
      <c r="J47" s="25"/>
      <c r="K47" s="48">
        <f t="shared" si="33"/>
        <v>0</v>
      </c>
      <c r="L47" s="25"/>
      <c r="M47" s="48">
        <f t="shared" si="2"/>
        <v>0</v>
      </c>
      <c r="N47" s="25"/>
      <c r="O47" s="149">
        <f t="shared" si="3"/>
        <v>0</v>
      </c>
      <c r="Q47" s="49"/>
      <c r="R47" s="50"/>
      <c r="S47" s="63">
        <f t="shared" si="36"/>
        <v>0</v>
      </c>
      <c r="T47" s="58">
        <f t="shared" si="36"/>
        <v>0</v>
      </c>
      <c r="U47" s="53">
        <f t="shared" si="27"/>
        <v>0</v>
      </c>
      <c r="V47" s="54">
        <f t="shared" si="5"/>
        <v>0</v>
      </c>
      <c r="W47" s="53">
        <f t="shared" si="28"/>
        <v>0</v>
      </c>
      <c r="X47" s="54">
        <f t="shared" si="6"/>
        <v>0</v>
      </c>
      <c r="Y47" s="53">
        <f t="shared" si="29"/>
        <v>0</v>
      </c>
      <c r="Z47" s="54">
        <f t="shared" si="7"/>
        <v>0</v>
      </c>
      <c r="AA47" s="53">
        <f t="shared" si="30"/>
        <v>0</v>
      </c>
      <c r="AB47" s="54">
        <f t="shared" si="8"/>
        <v>0</v>
      </c>
      <c r="AC47" s="53">
        <f t="shared" si="31"/>
        <v>0</v>
      </c>
      <c r="AD47" s="55">
        <f t="shared" si="9"/>
        <v>0</v>
      </c>
      <c r="AE47" s="582"/>
      <c r="AF47" s="58">
        <f t="shared" si="37"/>
        <v>0</v>
      </c>
      <c r="AG47" s="187">
        <f t="shared" si="11"/>
        <v>0</v>
      </c>
      <c r="AH47" s="60">
        <f t="shared" si="38"/>
        <v>0</v>
      </c>
      <c r="AI47" s="61">
        <f t="shared" si="39"/>
        <v>0</v>
      </c>
      <c r="AJ47" s="62">
        <f t="shared" si="14"/>
        <v>0</v>
      </c>
      <c r="AK47" s="60">
        <f t="shared" si="40"/>
        <v>0</v>
      </c>
      <c r="AL47" s="61">
        <f t="shared" si="41"/>
        <v>0</v>
      </c>
      <c r="AM47" s="62">
        <f t="shared" si="35"/>
        <v>0</v>
      </c>
      <c r="AN47" s="60">
        <f t="shared" si="42"/>
        <v>0</v>
      </c>
      <c r="AO47" s="61">
        <f t="shared" si="43"/>
        <v>0</v>
      </c>
      <c r="AP47" s="62">
        <f t="shared" si="20"/>
        <v>0</v>
      </c>
      <c r="AQ47" s="60">
        <f t="shared" si="44"/>
        <v>0</v>
      </c>
      <c r="AR47" s="61">
        <f t="shared" si="45"/>
        <v>0</v>
      </c>
      <c r="AS47" s="62">
        <f t="shared" si="23"/>
        <v>0</v>
      </c>
      <c r="AT47" s="60">
        <f t="shared" si="46"/>
        <v>0</v>
      </c>
      <c r="AU47" s="61">
        <f t="shared" si="47"/>
        <v>0</v>
      </c>
      <c r="AV47" s="200">
        <f t="shared" si="26"/>
        <v>0</v>
      </c>
      <c r="AX47" s="3"/>
      <c r="AY47" s="226"/>
      <c r="AZ47" s="226"/>
      <c r="BA47" s="542" t="s">
        <v>215</v>
      </c>
      <c r="BB47" s="526"/>
      <c r="BC47" s="526"/>
      <c r="BD47" s="526"/>
      <c r="BE47" s="526"/>
      <c r="BF47" s="526"/>
      <c r="BG47" s="526"/>
      <c r="BH47" s="526"/>
      <c r="BI47" s="226"/>
      <c r="BJ47" s="227"/>
      <c r="BK47" s="227"/>
      <c r="BL47" s="227"/>
      <c r="BM47" s="227"/>
      <c r="BN47" s="227"/>
      <c r="BO47" s="227"/>
      <c r="BP47" s="227"/>
      <c r="BQ47" s="216"/>
      <c r="BR47" s="216"/>
      <c r="BS47" s="218"/>
      <c r="BT47" s="218"/>
    </row>
    <row r="48" spans="1:72" s="1" customFormat="1" ht="23.25">
      <c r="A48" s="56"/>
      <c r="B48" s="57"/>
      <c r="C48" s="24"/>
      <c r="D48" s="52"/>
      <c r="E48" s="59"/>
      <c r="F48" s="47"/>
      <c r="G48" s="48">
        <f t="shared" si="0"/>
        <v>0</v>
      </c>
      <c r="H48" s="25"/>
      <c r="I48" s="48">
        <f t="shared" si="34"/>
        <v>0</v>
      </c>
      <c r="J48" s="25"/>
      <c r="K48" s="48">
        <f t="shared" si="33"/>
        <v>0</v>
      </c>
      <c r="L48" s="25"/>
      <c r="M48" s="48">
        <f t="shared" si="2"/>
        <v>0</v>
      </c>
      <c r="N48" s="25"/>
      <c r="O48" s="149">
        <f t="shared" si="3"/>
        <v>0</v>
      </c>
      <c r="Q48" s="49"/>
      <c r="R48" s="50"/>
      <c r="S48" s="63">
        <f t="shared" si="36"/>
        <v>0</v>
      </c>
      <c r="T48" s="58">
        <f t="shared" si="36"/>
        <v>0</v>
      </c>
      <c r="U48" s="53">
        <f t="shared" si="27"/>
        <v>0</v>
      </c>
      <c r="V48" s="54">
        <f t="shared" si="5"/>
        <v>0</v>
      </c>
      <c r="W48" s="53">
        <f t="shared" si="28"/>
        <v>0</v>
      </c>
      <c r="X48" s="54">
        <f t="shared" si="6"/>
        <v>0</v>
      </c>
      <c r="Y48" s="53">
        <f t="shared" si="29"/>
        <v>0</v>
      </c>
      <c r="Z48" s="54">
        <f t="shared" si="7"/>
        <v>0</v>
      </c>
      <c r="AA48" s="53">
        <f t="shared" si="30"/>
        <v>0</v>
      </c>
      <c r="AB48" s="54">
        <f t="shared" si="8"/>
        <v>0</v>
      </c>
      <c r="AC48" s="53">
        <f t="shared" si="31"/>
        <v>0</v>
      </c>
      <c r="AD48" s="55">
        <f t="shared" si="9"/>
        <v>0</v>
      </c>
      <c r="AE48" s="582"/>
      <c r="AF48" s="58">
        <f t="shared" si="37"/>
        <v>0</v>
      </c>
      <c r="AG48" s="187">
        <f t="shared" si="11"/>
        <v>0</v>
      </c>
      <c r="AH48" s="60">
        <f t="shared" si="38"/>
        <v>0</v>
      </c>
      <c r="AI48" s="61">
        <f t="shared" si="39"/>
        <v>0</v>
      </c>
      <c r="AJ48" s="62">
        <f t="shared" si="14"/>
        <v>0</v>
      </c>
      <c r="AK48" s="60">
        <f t="shared" si="40"/>
        <v>0</v>
      </c>
      <c r="AL48" s="61">
        <f t="shared" si="41"/>
        <v>0</v>
      </c>
      <c r="AM48" s="62">
        <f t="shared" si="35"/>
        <v>0</v>
      </c>
      <c r="AN48" s="60">
        <f t="shared" si="42"/>
        <v>0</v>
      </c>
      <c r="AO48" s="61">
        <f t="shared" si="43"/>
        <v>0</v>
      </c>
      <c r="AP48" s="62">
        <f t="shared" si="20"/>
        <v>0</v>
      </c>
      <c r="AQ48" s="60">
        <f t="shared" si="44"/>
        <v>0</v>
      </c>
      <c r="AR48" s="61">
        <f t="shared" si="45"/>
        <v>0</v>
      </c>
      <c r="AS48" s="62">
        <f t="shared" si="23"/>
        <v>0</v>
      </c>
      <c r="AT48" s="60">
        <f t="shared" si="46"/>
        <v>0</v>
      </c>
      <c r="AU48" s="61">
        <f t="shared" si="47"/>
        <v>0</v>
      </c>
      <c r="AV48" s="200">
        <f t="shared" si="26"/>
        <v>0</v>
      </c>
      <c r="AX48" s="3"/>
      <c r="AY48" s="226"/>
      <c r="AZ48" s="226"/>
      <c r="BA48" s="542"/>
      <c r="BB48" s="526"/>
      <c r="BC48" s="526"/>
      <c r="BD48" s="526"/>
      <c r="BE48" s="526"/>
      <c r="BF48" s="526"/>
      <c r="BG48" s="526"/>
      <c r="BH48" s="526"/>
      <c r="BI48" s="226"/>
      <c r="BJ48" s="227"/>
      <c r="BK48" s="227"/>
      <c r="BL48" s="227"/>
      <c r="BM48" s="227"/>
      <c r="BN48" s="227"/>
      <c r="BO48" s="227"/>
      <c r="BP48" s="227"/>
      <c r="BQ48" s="216"/>
      <c r="BR48" s="216"/>
      <c r="BS48" s="218"/>
      <c r="BT48" s="218"/>
    </row>
    <row r="49" spans="1:72" ht="23.25">
      <c r="A49" s="56"/>
      <c r="B49" s="57"/>
      <c r="C49" s="24"/>
      <c r="D49" s="52"/>
      <c r="E49" s="59"/>
      <c r="F49" s="47"/>
      <c r="G49" s="48">
        <f t="shared" si="0"/>
        <v>0</v>
      </c>
      <c r="H49" s="25"/>
      <c r="I49" s="48">
        <f t="shared" si="34"/>
        <v>0</v>
      </c>
      <c r="J49" s="25"/>
      <c r="K49" s="48">
        <f t="shared" si="33"/>
        <v>0</v>
      </c>
      <c r="L49" s="25"/>
      <c r="M49" s="48">
        <f t="shared" si="2"/>
        <v>0</v>
      </c>
      <c r="N49" s="25"/>
      <c r="O49" s="149">
        <f t="shared" si="3"/>
        <v>0</v>
      </c>
      <c r="Q49" s="49"/>
      <c r="R49" s="50"/>
      <c r="S49" s="63">
        <f t="shared" si="36"/>
        <v>0</v>
      </c>
      <c r="T49" s="58">
        <f t="shared" si="36"/>
        <v>0</v>
      </c>
      <c r="U49" s="53">
        <f t="shared" si="27"/>
        <v>0</v>
      </c>
      <c r="V49" s="54">
        <f t="shared" si="5"/>
        <v>0</v>
      </c>
      <c r="W49" s="53">
        <f t="shared" si="28"/>
        <v>0</v>
      </c>
      <c r="X49" s="54">
        <f t="shared" si="6"/>
        <v>0</v>
      </c>
      <c r="Y49" s="53">
        <f t="shared" si="29"/>
        <v>0</v>
      </c>
      <c r="Z49" s="54">
        <f t="shared" si="7"/>
        <v>0</v>
      </c>
      <c r="AA49" s="53">
        <f t="shared" si="30"/>
        <v>0</v>
      </c>
      <c r="AB49" s="54">
        <f t="shared" si="8"/>
        <v>0</v>
      </c>
      <c r="AC49" s="53">
        <f t="shared" si="31"/>
        <v>0</v>
      </c>
      <c r="AD49" s="55">
        <f t="shared" si="9"/>
        <v>0</v>
      </c>
      <c r="AE49" s="582"/>
      <c r="AF49" s="58">
        <f t="shared" si="37"/>
        <v>0</v>
      </c>
      <c r="AG49" s="187">
        <f t="shared" si="11"/>
        <v>0</v>
      </c>
      <c r="AH49" s="60">
        <f t="shared" si="38"/>
        <v>0</v>
      </c>
      <c r="AI49" s="61">
        <f t="shared" si="39"/>
        <v>0</v>
      </c>
      <c r="AJ49" s="62">
        <f t="shared" si="14"/>
        <v>0</v>
      </c>
      <c r="AK49" s="60">
        <f t="shared" si="40"/>
        <v>0</v>
      </c>
      <c r="AL49" s="61">
        <f t="shared" si="41"/>
        <v>0</v>
      </c>
      <c r="AM49" s="62">
        <f t="shared" si="35"/>
        <v>0</v>
      </c>
      <c r="AN49" s="60">
        <f t="shared" si="42"/>
        <v>0</v>
      </c>
      <c r="AO49" s="61">
        <f t="shared" si="43"/>
        <v>0</v>
      </c>
      <c r="AP49" s="62">
        <f t="shared" si="20"/>
        <v>0</v>
      </c>
      <c r="AQ49" s="60">
        <f t="shared" si="44"/>
        <v>0</v>
      </c>
      <c r="AR49" s="61">
        <f t="shared" si="45"/>
        <v>0</v>
      </c>
      <c r="AS49" s="62">
        <f t="shared" si="23"/>
        <v>0</v>
      </c>
      <c r="AT49" s="60">
        <f t="shared" si="46"/>
        <v>0</v>
      </c>
      <c r="AU49" s="61">
        <f t="shared" si="47"/>
        <v>0</v>
      </c>
      <c r="AV49" s="200">
        <f t="shared" si="26"/>
        <v>0</v>
      </c>
      <c r="AY49" s="226"/>
      <c r="AZ49" s="226"/>
      <c r="BA49" s="542"/>
      <c r="BB49" s="526"/>
      <c r="BC49" s="526"/>
      <c r="BD49" s="526"/>
      <c r="BE49" s="526"/>
      <c r="BF49" s="526"/>
      <c r="BG49" s="526"/>
      <c r="BH49" s="526"/>
      <c r="BI49" s="226"/>
      <c r="BJ49" s="227"/>
      <c r="BK49" s="227"/>
      <c r="BL49" s="227"/>
      <c r="BM49" s="227"/>
      <c r="BN49" s="227"/>
      <c r="BO49" s="227"/>
      <c r="BP49" s="227"/>
      <c r="BQ49" s="216"/>
      <c r="BR49" s="216"/>
      <c r="BS49" s="217"/>
      <c r="BT49" s="217"/>
    </row>
    <row r="50" spans="1:72" ht="23.25">
      <c r="A50" s="56"/>
      <c r="B50" s="57"/>
      <c r="C50" s="24"/>
      <c r="D50" s="52"/>
      <c r="E50" s="59"/>
      <c r="F50" s="47"/>
      <c r="G50" s="48">
        <f t="shared" si="0"/>
        <v>0</v>
      </c>
      <c r="H50" s="25"/>
      <c r="I50" s="48">
        <f t="shared" si="34"/>
        <v>0</v>
      </c>
      <c r="J50" s="25"/>
      <c r="K50" s="48">
        <f t="shared" si="33"/>
        <v>0</v>
      </c>
      <c r="L50" s="25"/>
      <c r="M50" s="48">
        <f t="shared" si="2"/>
        <v>0</v>
      </c>
      <c r="N50" s="25"/>
      <c r="O50" s="149">
        <f t="shared" si="3"/>
        <v>0</v>
      </c>
      <c r="Q50" s="49"/>
      <c r="R50" s="50"/>
      <c r="S50" s="63">
        <f t="shared" si="36"/>
        <v>0</v>
      </c>
      <c r="T50" s="58">
        <f t="shared" si="36"/>
        <v>0</v>
      </c>
      <c r="U50" s="53">
        <f t="shared" si="27"/>
        <v>0</v>
      </c>
      <c r="V50" s="54">
        <f t="shared" si="5"/>
        <v>0</v>
      </c>
      <c r="W50" s="53">
        <f t="shared" si="28"/>
        <v>0</v>
      </c>
      <c r="X50" s="54">
        <f t="shared" si="6"/>
        <v>0</v>
      </c>
      <c r="Y50" s="53">
        <f t="shared" si="29"/>
        <v>0</v>
      </c>
      <c r="Z50" s="54">
        <f t="shared" si="7"/>
        <v>0</v>
      </c>
      <c r="AA50" s="53">
        <f t="shared" si="30"/>
        <v>0</v>
      </c>
      <c r="AB50" s="54">
        <f t="shared" si="8"/>
        <v>0</v>
      </c>
      <c r="AC50" s="53">
        <f t="shared" si="31"/>
        <v>0</v>
      </c>
      <c r="AD50" s="55">
        <f t="shared" si="9"/>
        <v>0</v>
      </c>
      <c r="AE50" s="582"/>
      <c r="AF50" s="58">
        <f t="shared" si="37"/>
        <v>0</v>
      </c>
      <c r="AG50" s="187">
        <f t="shared" si="11"/>
        <v>0</v>
      </c>
      <c r="AH50" s="60">
        <f t="shared" si="38"/>
        <v>0</v>
      </c>
      <c r="AI50" s="61">
        <f t="shared" si="39"/>
        <v>0</v>
      </c>
      <c r="AJ50" s="62">
        <f t="shared" si="14"/>
        <v>0</v>
      </c>
      <c r="AK50" s="60">
        <f t="shared" si="40"/>
        <v>0</v>
      </c>
      <c r="AL50" s="61">
        <f t="shared" si="41"/>
        <v>0</v>
      </c>
      <c r="AM50" s="62">
        <f t="shared" si="35"/>
        <v>0</v>
      </c>
      <c r="AN50" s="60">
        <f t="shared" si="42"/>
        <v>0</v>
      </c>
      <c r="AO50" s="61">
        <f t="shared" si="43"/>
        <v>0</v>
      </c>
      <c r="AP50" s="62">
        <f t="shared" si="20"/>
        <v>0</v>
      </c>
      <c r="AQ50" s="60">
        <f t="shared" si="44"/>
        <v>0</v>
      </c>
      <c r="AR50" s="61">
        <f t="shared" si="45"/>
        <v>0</v>
      </c>
      <c r="AS50" s="62">
        <f t="shared" si="23"/>
        <v>0</v>
      </c>
      <c r="AT50" s="60">
        <f t="shared" si="46"/>
        <v>0</v>
      </c>
      <c r="AU50" s="61">
        <f t="shared" si="47"/>
        <v>0</v>
      </c>
      <c r="AV50" s="200">
        <f t="shared" si="26"/>
        <v>0</v>
      </c>
      <c r="AY50" s="228"/>
      <c r="AZ50" s="228"/>
      <c r="BA50" s="229"/>
      <c r="BB50" s="228"/>
      <c r="BC50" s="228"/>
      <c r="BD50" s="228"/>
      <c r="BE50" s="228"/>
      <c r="BF50" s="228"/>
      <c r="BG50" s="228"/>
      <c r="BH50" s="228"/>
      <c r="BI50" s="228"/>
      <c r="BJ50" s="230"/>
      <c r="BK50" s="230"/>
      <c r="BL50" s="230"/>
      <c r="BM50" s="230"/>
      <c r="BN50" s="227"/>
      <c r="BO50" s="227"/>
      <c r="BP50" s="227"/>
      <c r="BQ50" s="216"/>
      <c r="BR50" s="216"/>
      <c r="BS50" s="217"/>
      <c r="BT50" s="217"/>
    </row>
    <row r="51" spans="1:72" ht="23.25">
      <c r="A51" s="56"/>
      <c r="B51" s="57"/>
      <c r="C51" s="24"/>
      <c r="D51" s="52"/>
      <c r="E51" s="59"/>
      <c r="F51" s="47"/>
      <c r="G51" s="48">
        <f t="shared" si="0"/>
        <v>0</v>
      </c>
      <c r="H51" s="25"/>
      <c r="I51" s="48">
        <f t="shared" si="34"/>
        <v>0</v>
      </c>
      <c r="J51" s="25"/>
      <c r="K51" s="48">
        <f t="shared" si="33"/>
        <v>0</v>
      </c>
      <c r="L51" s="25"/>
      <c r="M51" s="48">
        <f t="shared" si="2"/>
        <v>0</v>
      </c>
      <c r="N51" s="25"/>
      <c r="O51" s="149">
        <f t="shared" si="3"/>
        <v>0</v>
      </c>
      <c r="Q51" s="49"/>
      <c r="R51" s="50"/>
      <c r="S51" s="63">
        <f t="shared" si="36"/>
        <v>0</v>
      </c>
      <c r="T51" s="58">
        <f t="shared" si="36"/>
        <v>0</v>
      </c>
      <c r="U51" s="53">
        <f t="shared" si="27"/>
        <v>0</v>
      </c>
      <c r="V51" s="54">
        <f t="shared" si="5"/>
        <v>0</v>
      </c>
      <c r="W51" s="53">
        <f t="shared" si="28"/>
        <v>0</v>
      </c>
      <c r="X51" s="54">
        <f t="shared" si="6"/>
        <v>0</v>
      </c>
      <c r="Y51" s="53">
        <f t="shared" si="29"/>
        <v>0</v>
      </c>
      <c r="Z51" s="54">
        <f t="shared" si="7"/>
        <v>0</v>
      </c>
      <c r="AA51" s="53">
        <f t="shared" si="30"/>
        <v>0</v>
      </c>
      <c r="AB51" s="54">
        <f t="shared" si="8"/>
        <v>0</v>
      </c>
      <c r="AC51" s="53">
        <f t="shared" si="31"/>
        <v>0</v>
      </c>
      <c r="AD51" s="55">
        <f t="shared" si="9"/>
        <v>0</v>
      </c>
      <c r="AE51" s="582"/>
      <c r="AF51" s="58">
        <f t="shared" si="37"/>
        <v>0</v>
      </c>
      <c r="AG51" s="187">
        <f t="shared" si="11"/>
        <v>0</v>
      </c>
      <c r="AH51" s="60">
        <f t="shared" si="38"/>
        <v>0</v>
      </c>
      <c r="AI51" s="61">
        <f t="shared" si="39"/>
        <v>0</v>
      </c>
      <c r="AJ51" s="62">
        <f t="shared" si="14"/>
        <v>0</v>
      </c>
      <c r="AK51" s="60">
        <f t="shared" si="40"/>
        <v>0</v>
      </c>
      <c r="AL51" s="61">
        <f t="shared" si="41"/>
        <v>0</v>
      </c>
      <c r="AM51" s="62">
        <f t="shared" si="35"/>
        <v>0</v>
      </c>
      <c r="AN51" s="60">
        <f t="shared" si="42"/>
        <v>0</v>
      </c>
      <c r="AO51" s="61">
        <f t="shared" si="43"/>
        <v>0</v>
      </c>
      <c r="AP51" s="62">
        <f t="shared" si="20"/>
        <v>0</v>
      </c>
      <c r="AQ51" s="60">
        <f t="shared" si="44"/>
        <v>0</v>
      </c>
      <c r="AR51" s="61">
        <f t="shared" si="45"/>
        <v>0</v>
      </c>
      <c r="AS51" s="62">
        <f t="shared" si="23"/>
        <v>0</v>
      </c>
      <c r="AT51" s="60">
        <f t="shared" si="46"/>
        <v>0</v>
      </c>
      <c r="AU51" s="61">
        <f t="shared" si="47"/>
        <v>0</v>
      </c>
      <c r="AV51" s="200">
        <f t="shared" si="26"/>
        <v>0</v>
      </c>
      <c r="AY51" s="226"/>
      <c r="AZ51" s="226"/>
      <c r="BA51" s="266" t="s">
        <v>272</v>
      </c>
      <c r="BB51" s="226"/>
      <c r="BC51" s="226"/>
      <c r="BD51" s="226"/>
      <c r="BE51" s="226"/>
      <c r="BF51" s="226"/>
      <c r="BG51" s="226"/>
      <c r="BH51" s="226"/>
      <c r="BI51" s="226"/>
      <c r="BJ51" s="227"/>
      <c r="BK51" s="227"/>
      <c r="BL51" s="227"/>
      <c r="BM51" s="227"/>
      <c r="BN51" s="227"/>
      <c r="BO51" s="227"/>
      <c r="BP51" s="227"/>
      <c r="BQ51" s="216"/>
      <c r="BR51" s="216"/>
      <c r="BS51" s="217"/>
      <c r="BT51" s="217"/>
    </row>
    <row r="52" spans="1:72" ht="23.25">
      <c r="A52" s="56"/>
      <c r="B52" s="57"/>
      <c r="C52" s="24"/>
      <c r="D52" s="52"/>
      <c r="E52" s="59"/>
      <c r="F52" s="47"/>
      <c r="G52" s="48">
        <f t="shared" si="0"/>
        <v>0</v>
      </c>
      <c r="H52" s="25"/>
      <c r="I52" s="48">
        <f t="shared" si="34"/>
        <v>0</v>
      </c>
      <c r="J52" s="25"/>
      <c r="K52" s="48">
        <f t="shared" si="33"/>
        <v>0</v>
      </c>
      <c r="L52" s="25"/>
      <c r="M52" s="48">
        <f t="shared" si="2"/>
        <v>0</v>
      </c>
      <c r="N52" s="25"/>
      <c r="O52" s="149">
        <f t="shared" si="3"/>
        <v>0</v>
      </c>
      <c r="Q52" s="49"/>
      <c r="R52" s="50"/>
      <c r="S52" s="63">
        <f t="shared" si="36"/>
        <v>0</v>
      </c>
      <c r="T52" s="58">
        <f t="shared" si="36"/>
        <v>0</v>
      </c>
      <c r="U52" s="53">
        <f t="shared" si="27"/>
        <v>0</v>
      </c>
      <c r="V52" s="54">
        <f t="shared" si="5"/>
        <v>0</v>
      </c>
      <c r="W52" s="53">
        <f t="shared" si="28"/>
        <v>0</v>
      </c>
      <c r="X52" s="54">
        <f t="shared" si="6"/>
        <v>0</v>
      </c>
      <c r="Y52" s="53">
        <f t="shared" si="29"/>
        <v>0</v>
      </c>
      <c r="Z52" s="54">
        <f t="shared" si="7"/>
        <v>0</v>
      </c>
      <c r="AA52" s="53">
        <f t="shared" si="30"/>
        <v>0</v>
      </c>
      <c r="AB52" s="54">
        <f t="shared" si="8"/>
        <v>0</v>
      </c>
      <c r="AC52" s="53">
        <f t="shared" si="31"/>
        <v>0</v>
      </c>
      <c r="AD52" s="55">
        <f t="shared" si="9"/>
        <v>0</v>
      </c>
      <c r="AE52" s="582"/>
      <c r="AF52" s="58">
        <f t="shared" si="37"/>
        <v>0</v>
      </c>
      <c r="AG52" s="187">
        <f t="shared" si="11"/>
        <v>0</v>
      </c>
      <c r="AH52" s="60">
        <f t="shared" si="38"/>
        <v>0</v>
      </c>
      <c r="AI52" s="61">
        <f t="shared" si="39"/>
        <v>0</v>
      </c>
      <c r="AJ52" s="62">
        <f t="shared" si="14"/>
        <v>0</v>
      </c>
      <c r="AK52" s="60">
        <f t="shared" si="40"/>
        <v>0</v>
      </c>
      <c r="AL52" s="61">
        <f t="shared" si="41"/>
        <v>0</v>
      </c>
      <c r="AM52" s="62">
        <f t="shared" si="35"/>
        <v>0</v>
      </c>
      <c r="AN52" s="60">
        <f t="shared" si="42"/>
        <v>0</v>
      </c>
      <c r="AO52" s="61">
        <f t="shared" si="43"/>
        <v>0</v>
      </c>
      <c r="AP52" s="62">
        <f t="shared" si="20"/>
        <v>0</v>
      </c>
      <c r="AQ52" s="60">
        <f t="shared" si="44"/>
        <v>0</v>
      </c>
      <c r="AR52" s="61">
        <f t="shared" si="45"/>
        <v>0</v>
      </c>
      <c r="AS52" s="62">
        <f t="shared" si="23"/>
        <v>0</v>
      </c>
      <c r="AT52" s="60">
        <f t="shared" si="46"/>
        <v>0</v>
      </c>
      <c r="AU52" s="61">
        <f t="shared" si="47"/>
        <v>0</v>
      </c>
      <c r="AV52" s="200">
        <f t="shared" si="26"/>
        <v>0</v>
      </c>
      <c r="AY52" s="228"/>
      <c r="AZ52" s="228"/>
      <c r="BA52" s="229"/>
      <c r="BB52" s="228"/>
      <c r="BC52" s="228"/>
      <c r="BD52" s="228"/>
      <c r="BE52" s="228"/>
      <c r="BF52" s="228"/>
      <c r="BG52" s="228"/>
      <c r="BH52" s="228"/>
      <c r="BI52" s="228"/>
      <c r="BJ52" s="230"/>
      <c r="BK52" s="230"/>
      <c r="BL52" s="230"/>
      <c r="BM52" s="230"/>
      <c r="BN52" s="227"/>
      <c r="BO52" s="227"/>
      <c r="BP52" s="227"/>
      <c r="BQ52" s="216"/>
      <c r="BR52" s="216"/>
      <c r="BS52" s="217"/>
      <c r="BT52" s="217"/>
    </row>
    <row r="53" spans="1:72" ht="21" customHeight="1">
      <c r="A53" s="56"/>
      <c r="B53" s="57"/>
      <c r="C53" s="24"/>
      <c r="D53" s="52"/>
      <c r="E53" s="59"/>
      <c r="F53" s="47"/>
      <c r="G53" s="48">
        <f t="shared" si="0"/>
        <v>0</v>
      </c>
      <c r="H53" s="25"/>
      <c r="I53" s="48">
        <f t="shared" si="34"/>
        <v>0</v>
      </c>
      <c r="J53" s="25"/>
      <c r="K53" s="48">
        <f t="shared" si="33"/>
        <v>0</v>
      </c>
      <c r="L53" s="25"/>
      <c r="M53" s="48">
        <f t="shared" si="2"/>
        <v>0</v>
      </c>
      <c r="N53" s="25"/>
      <c r="O53" s="149">
        <f t="shared" si="3"/>
        <v>0</v>
      </c>
      <c r="Q53" s="49"/>
      <c r="R53" s="50"/>
      <c r="S53" s="63">
        <f t="shared" si="36"/>
        <v>0</v>
      </c>
      <c r="T53" s="58">
        <f t="shared" si="36"/>
        <v>0</v>
      </c>
      <c r="U53" s="53">
        <f t="shared" si="27"/>
        <v>0</v>
      </c>
      <c r="V53" s="54">
        <f t="shared" si="5"/>
        <v>0</v>
      </c>
      <c r="W53" s="53">
        <f t="shared" si="28"/>
        <v>0</v>
      </c>
      <c r="X53" s="54">
        <f t="shared" si="6"/>
        <v>0</v>
      </c>
      <c r="Y53" s="53">
        <f t="shared" si="29"/>
        <v>0</v>
      </c>
      <c r="Z53" s="54">
        <f t="shared" si="7"/>
        <v>0</v>
      </c>
      <c r="AA53" s="53">
        <f t="shared" si="30"/>
        <v>0</v>
      </c>
      <c r="AB53" s="54">
        <f t="shared" si="8"/>
        <v>0</v>
      </c>
      <c r="AC53" s="53">
        <f t="shared" si="31"/>
        <v>0</v>
      </c>
      <c r="AD53" s="55">
        <f t="shared" si="9"/>
        <v>0</v>
      </c>
      <c r="AE53" s="582"/>
      <c r="AF53" s="58">
        <f t="shared" si="37"/>
        <v>0</v>
      </c>
      <c r="AG53" s="187">
        <f t="shared" si="11"/>
        <v>0</v>
      </c>
      <c r="AH53" s="60">
        <f t="shared" si="38"/>
        <v>0</v>
      </c>
      <c r="AI53" s="61">
        <f t="shared" si="39"/>
        <v>0</v>
      </c>
      <c r="AJ53" s="62">
        <f t="shared" si="14"/>
        <v>0</v>
      </c>
      <c r="AK53" s="60">
        <f t="shared" si="40"/>
        <v>0</v>
      </c>
      <c r="AL53" s="61">
        <f t="shared" si="41"/>
        <v>0</v>
      </c>
      <c r="AM53" s="62">
        <f t="shared" si="35"/>
        <v>0</v>
      </c>
      <c r="AN53" s="60">
        <f t="shared" si="42"/>
        <v>0</v>
      </c>
      <c r="AO53" s="61">
        <f t="shared" si="43"/>
        <v>0</v>
      </c>
      <c r="AP53" s="62">
        <f t="shared" si="20"/>
        <v>0</v>
      </c>
      <c r="AQ53" s="60">
        <f t="shared" si="44"/>
        <v>0</v>
      </c>
      <c r="AR53" s="61">
        <f t="shared" si="45"/>
        <v>0</v>
      </c>
      <c r="AS53" s="62">
        <f t="shared" si="23"/>
        <v>0</v>
      </c>
      <c r="AT53" s="60">
        <f t="shared" si="46"/>
        <v>0</v>
      </c>
      <c r="AU53" s="61">
        <f t="shared" si="47"/>
        <v>0</v>
      </c>
      <c r="AV53" s="200">
        <f t="shared" si="26"/>
        <v>0</v>
      </c>
      <c r="AY53" s="228"/>
      <c r="AZ53" s="228"/>
      <c r="BA53" s="229"/>
      <c r="BB53" s="228"/>
      <c r="BC53" s="267" t="s">
        <v>75</v>
      </c>
      <c r="BD53" s="268"/>
      <c r="BE53" s="268"/>
      <c r="BF53" s="268"/>
      <c r="BG53" s="268"/>
      <c r="BH53" s="268"/>
      <c r="BI53" s="268"/>
      <c r="BJ53" s="268"/>
      <c r="BK53" s="268"/>
      <c r="BL53" s="269"/>
      <c r="BM53" s="230"/>
      <c r="BN53" s="227"/>
      <c r="BO53" s="227"/>
      <c r="BP53" s="227"/>
      <c r="BQ53" s="216"/>
      <c r="BR53" s="216"/>
      <c r="BS53" s="217"/>
      <c r="BT53" s="217"/>
    </row>
    <row r="54" spans="1:72" ht="40.5" customHeight="1">
      <c r="A54" s="56"/>
      <c r="B54" s="57"/>
      <c r="C54" s="24"/>
      <c r="D54" s="52"/>
      <c r="E54" s="59"/>
      <c r="F54" s="47"/>
      <c r="G54" s="48">
        <f t="shared" si="0"/>
        <v>0</v>
      </c>
      <c r="H54" s="25"/>
      <c r="I54" s="48">
        <f t="shared" si="34"/>
        <v>0</v>
      </c>
      <c r="J54" s="25"/>
      <c r="K54" s="48">
        <f t="shared" si="33"/>
        <v>0</v>
      </c>
      <c r="L54" s="25"/>
      <c r="M54" s="48">
        <f t="shared" si="2"/>
        <v>0</v>
      </c>
      <c r="N54" s="25"/>
      <c r="O54" s="149">
        <f t="shared" si="3"/>
        <v>0</v>
      </c>
      <c r="Q54" s="49"/>
      <c r="R54" s="50"/>
      <c r="S54" s="63">
        <f t="shared" si="36"/>
        <v>0</v>
      </c>
      <c r="T54" s="58">
        <f t="shared" si="36"/>
        <v>0</v>
      </c>
      <c r="U54" s="53">
        <f t="shared" si="27"/>
        <v>0</v>
      </c>
      <c r="V54" s="54">
        <f t="shared" si="5"/>
        <v>0</v>
      </c>
      <c r="W54" s="53">
        <f t="shared" si="28"/>
        <v>0</v>
      </c>
      <c r="X54" s="54">
        <f t="shared" si="6"/>
        <v>0</v>
      </c>
      <c r="Y54" s="53">
        <f t="shared" si="29"/>
        <v>0</v>
      </c>
      <c r="Z54" s="54">
        <f t="shared" si="7"/>
        <v>0</v>
      </c>
      <c r="AA54" s="53">
        <f t="shared" si="30"/>
        <v>0</v>
      </c>
      <c r="AB54" s="54">
        <f t="shared" si="8"/>
        <v>0</v>
      </c>
      <c r="AC54" s="53">
        <f t="shared" si="31"/>
        <v>0</v>
      </c>
      <c r="AD54" s="55">
        <f t="shared" si="9"/>
        <v>0</v>
      </c>
      <c r="AE54" s="582"/>
      <c r="AF54" s="58">
        <f t="shared" si="37"/>
        <v>0</v>
      </c>
      <c r="AG54" s="187">
        <f t="shared" si="11"/>
        <v>0</v>
      </c>
      <c r="AH54" s="60">
        <f t="shared" si="38"/>
        <v>0</v>
      </c>
      <c r="AI54" s="61">
        <f t="shared" si="39"/>
        <v>0</v>
      </c>
      <c r="AJ54" s="62">
        <f t="shared" si="14"/>
        <v>0</v>
      </c>
      <c r="AK54" s="60">
        <f t="shared" si="40"/>
        <v>0</v>
      </c>
      <c r="AL54" s="61">
        <f t="shared" si="41"/>
        <v>0</v>
      </c>
      <c r="AM54" s="62">
        <f t="shared" si="35"/>
        <v>0</v>
      </c>
      <c r="AN54" s="60">
        <f t="shared" si="42"/>
        <v>0</v>
      </c>
      <c r="AO54" s="61">
        <f t="shared" si="43"/>
        <v>0</v>
      </c>
      <c r="AP54" s="62">
        <f t="shared" si="20"/>
        <v>0</v>
      </c>
      <c r="AQ54" s="60">
        <f t="shared" si="44"/>
        <v>0</v>
      </c>
      <c r="AR54" s="61">
        <f t="shared" si="45"/>
        <v>0</v>
      </c>
      <c r="AS54" s="62">
        <f t="shared" si="23"/>
        <v>0</v>
      </c>
      <c r="AT54" s="60">
        <f t="shared" si="46"/>
        <v>0</v>
      </c>
      <c r="AU54" s="61">
        <f t="shared" si="47"/>
        <v>0</v>
      </c>
      <c r="AV54" s="200">
        <f t="shared" si="26"/>
        <v>0</v>
      </c>
      <c r="AY54" s="228"/>
      <c r="AZ54" s="228"/>
      <c r="BA54" s="229"/>
      <c r="BB54" s="228"/>
      <c r="BC54" s="543" t="s">
        <v>6</v>
      </c>
      <c r="BD54" s="544" t="s">
        <v>77</v>
      </c>
      <c r="BE54" s="544"/>
      <c r="BF54" s="544"/>
      <c r="BG54" s="544"/>
      <c r="BH54" s="545" t="s">
        <v>78</v>
      </c>
      <c r="BI54" s="544" t="s">
        <v>82</v>
      </c>
      <c r="BJ54" s="544"/>
      <c r="BK54" s="544"/>
      <c r="BL54" s="546"/>
      <c r="BM54" s="230"/>
      <c r="BN54" s="227"/>
      <c r="BO54" s="227"/>
      <c r="BP54" s="227"/>
      <c r="BQ54" s="216"/>
      <c r="BR54" s="216"/>
      <c r="BS54" s="217"/>
      <c r="BT54" s="217"/>
    </row>
    <row r="55" spans="1:72" ht="23.25">
      <c r="A55" s="56"/>
      <c r="B55" s="57"/>
      <c r="C55" s="24"/>
      <c r="D55" s="52"/>
      <c r="E55" s="59"/>
      <c r="F55" s="47"/>
      <c r="G55" s="48">
        <f t="shared" si="0"/>
        <v>0</v>
      </c>
      <c r="H55" s="25"/>
      <c r="I55" s="48">
        <f t="shared" si="34"/>
        <v>0</v>
      </c>
      <c r="J55" s="25"/>
      <c r="K55" s="48">
        <f t="shared" si="33"/>
        <v>0</v>
      </c>
      <c r="L55" s="25"/>
      <c r="M55" s="48">
        <f t="shared" si="2"/>
        <v>0</v>
      </c>
      <c r="N55" s="25"/>
      <c r="O55" s="149">
        <f t="shared" si="3"/>
        <v>0</v>
      </c>
      <c r="Q55" s="56"/>
      <c r="R55" s="68"/>
      <c r="S55" s="63">
        <f t="shared" si="36"/>
        <v>0</v>
      </c>
      <c r="T55" s="58">
        <f t="shared" si="36"/>
        <v>0</v>
      </c>
      <c r="U55" s="53">
        <f t="shared" si="27"/>
        <v>0</v>
      </c>
      <c r="V55" s="54">
        <f t="shared" si="5"/>
        <v>0</v>
      </c>
      <c r="W55" s="53">
        <f t="shared" si="28"/>
        <v>0</v>
      </c>
      <c r="X55" s="54">
        <f t="shared" si="6"/>
        <v>0</v>
      </c>
      <c r="Y55" s="53">
        <f t="shared" si="29"/>
        <v>0</v>
      </c>
      <c r="Z55" s="54">
        <f t="shared" si="7"/>
        <v>0</v>
      </c>
      <c r="AA55" s="53">
        <f t="shared" si="30"/>
        <v>0</v>
      </c>
      <c r="AB55" s="54">
        <f t="shared" si="8"/>
        <v>0</v>
      </c>
      <c r="AC55" s="53">
        <f t="shared" si="31"/>
        <v>0</v>
      </c>
      <c r="AD55" s="55">
        <f t="shared" si="9"/>
        <v>0</v>
      </c>
      <c r="AE55" s="582"/>
      <c r="AF55" s="58">
        <f t="shared" si="37"/>
        <v>0</v>
      </c>
      <c r="AG55" s="187">
        <f t="shared" si="11"/>
        <v>0</v>
      </c>
      <c r="AH55" s="60">
        <f t="shared" si="38"/>
        <v>0</v>
      </c>
      <c r="AI55" s="61">
        <f t="shared" si="39"/>
        <v>0</v>
      </c>
      <c r="AJ55" s="62">
        <f t="shared" si="14"/>
        <v>0</v>
      </c>
      <c r="AK55" s="60">
        <f t="shared" si="40"/>
        <v>0</v>
      </c>
      <c r="AL55" s="61">
        <f t="shared" si="41"/>
        <v>0</v>
      </c>
      <c r="AM55" s="62">
        <f t="shared" si="35"/>
        <v>0</v>
      </c>
      <c r="AN55" s="60">
        <f t="shared" si="42"/>
        <v>0</v>
      </c>
      <c r="AO55" s="61">
        <f t="shared" si="43"/>
        <v>0</v>
      </c>
      <c r="AP55" s="62">
        <f t="shared" si="20"/>
        <v>0</v>
      </c>
      <c r="AQ55" s="60">
        <f t="shared" si="44"/>
        <v>0</v>
      </c>
      <c r="AR55" s="61">
        <f t="shared" si="45"/>
        <v>0</v>
      </c>
      <c r="AS55" s="62">
        <f t="shared" si="23"/>
        <v>0</v>
      </c>
      <c r="AT55" s="60">
        <f t="shared" si="46"/>
        <v>0</v>
      </c>
      <c r="AU55" s="61">
        <f t="shared" si="47"/>
        <v>0</v>
      </c>
      <c r="AV55" s="200">
        <f t="shared" si="26"/>
        <v>0</v>
      </c>
      <c r="AY55" s="228"/>
      <c r="AZ55" s="228"/>
      <c r="BA55" s="229"/>
      <c r="BB55" s="228"/>
      <c r="BC55" s="543"/>
      <c r="BD55" s="544"/>
      <c r="BE55" s="544"/>
      <c r="BF55" s="544"/>
      <c r="BG55" s="544"/>
      <c r="BH55" s="545"/>
      <c r="BI55" s="544"/>
      <c r="BJ55" s="544"/>
      <c r="BK55" s="544"/>
      <c r="BL55" s="546"/>
      <c r="BM55" s="230"/>
      <c r="BN55" s="227"/>
      <c r="BO55" s="227"/>
      <c r="BP55" s="227"/>
      <c r="BQ55" s="216"/>
      <c r="BR55" s="216"/>
      <c r="BS55" s="217"/>
      <c r="BT55" s="217"/>
    </row>
    <row r="56" spans="1:72" ht="23.25">
      <c r="A56" s="56"/>
      <c r="B56" s="57"/>
      <c r="C56" s="24"/>
      <c r="D56" s="52"/>
      <c r="E56" s="59"/>
      <c r="F56" s="47"/>
      <c r="G56" s="48">
        <f t="shared" si="0"/>
        <v>0</v>
      </c>
      <c r="H56" s="25"/>
      <c r="I56" s="48">
        <f t="shared" si="34"/>
        <v>0</v>
      </c>
      <c r="J56" s="25"/>
      <c r="K56" s="48">
        <f t="shared" si="33"/>
        <v>0</v>
      </c>
      <c r="L56" s="25"/>
      <c r="M56" s="48">
        <f t="shared" si="2"/>
        <v>0</v>
      </c>
      <c r="N56" s="25"/>
      <c r="O56" s="149">
        <f t="shared" si="3"/>
        <v>0</v>
      </c>
      <c r="Q56" s="56"/>
      <c r="R56" s="68"/>
      <c r="S56" s="63">
        <f t="shared" si="36"/>
        <v>0</v>
      </c>
      <c r="T56" s="58">
        <f t="shared" si="36"/>
        <v>0</v>
      </c>
      <c r="U56" s="53">
        <f t="shared" si="27"/>
        <v>0</v>
      </c>
      <c r="V56" s="54">
        <f t="shared" si="5"/>
        <v>0</v>
      </c>
      <c r="W56" s="53">
        <f t="shared" si="28"/>
        <v>0</v>
      </c>
      <c r="X56" s="54">
        <f t="shared" si="6"/>
        <v>0</v>
      </c>
      <c r="Y56" s="53">
        <f t="shared" si="29"/>
        <v>0</v>
      </c>
      <c r="Z56" s="54">
        <f t="shared" si="7"/>
        <v>0</v>
      </c>
      <c r="AA56" s="53">
        <f t="shared" si="30"/>
        <v>0</v>
      </c>
      <c r="AB56" s="54">
        <f t="shared" si="8"/>
        <v>0</v>
      </c>
      <c r="AC56" s="53">
        <f t="shared" si="31"/>
        <v>0</v>
      </c>
      <c r="AD56" s="55">
        <f t="shared" si="9"/>
        <v>0</v>
      </c>
      <c r="AE56" s="582"/>
      <c r="AF56" s="58">
        <f t="shared" si="37"/>
        <v>0</v>
      </c>
      <c r="AG56" s="187">
        <f t="shared" si="11"/>
        <v>0</v>
      </c>
      <c r="AH56" s="60">
        <f t="shared" si="38"/>
        <v>0</v>
      </c>
      <c r="AI56" s="61">
        <f t="shared" si="39"/>
        <v>0</v>
      </c>
      <c r="AJ56" s="62">
        <f t="shared" si="14"/>
        <v>0</v>
      </c>
      <c r="AK56" s="60">
        <f t="shared" si="40"/>
        <v>0</v>
      </c>
      <c r="AL56" s="61">
        <f t="shared" si="41"/>
        <v>0</v>
      </c>
      <c r="AM56" s="62">
        <f t="shared" si="35"/>
        <v>0</v>
      </c>
      <c r="AN56" s="60">
        <f t="shared" si="42"/>
        <v>0</v>
      </c>
      <c r="AO56" s="61">
        <f t="shared" si="43"/>
        <v>0</v>
      </c>
      <c r="AP56" s="62">
        <f t="shared" si="20"/>
        <v>0</v>
      </c>
      <c r="AQ56" s="60">
        <f t="shared" si="44"/>
        <v>0</v>
      </c>
      <c r="AR56" s="61">
        <f t="shared" si="45"/>
        <v>0</v>
      </c>
      <c r="AS56" s="62">
        <f t="shared" si="23"/>
        <v>0</v>
      </c>
      <c r="AT56" s="60">
        <f t="shared" si="46"/>
        <v>0</v>
      </c>
      <c r="AU56" s="61">
        <f t="shared" si="47"/>
        <v>0</v>
      </c>
      <c r="AV56" s="200">
        <f t="shared" si="26"/>
        <v>0</v>
      </c>
      <c r="AY56" s="228"/>
      <c r="AZ56" s="228"/>
      <c r="BA56" s="229"/>
      <c r="BB56" s="228"/>
      <c r="BC56" s="543" t="s">
        <v>7</v>
      </c>
      <c r="BD56" s="544" t="s">
        <v>79</v>
      </c>
      <c r="BE56" s="544"/>
      <c r="BF56" s="544"/>
      <c r="BG56" s="544"/>
      <c r="BH56" s="545"/>
      <c r="BI56" s="270"/>
      <c r="BJ56" s="270"/>
      <c r="BK56" s="270"/>
      <c r="BL56" s="271"/>
      <c r="BM56" s="230"/>
      <c r="BN56" s="227"/>
      <c r="BO56" s="227"/>
      <c r="BP56" s="227"/>
      <c r="BQ56" s="216"/>
      <c r="BR56" s="216"/>
      <c r="BS56" s="217"/>
      <c r="BT56" s="217"/>
    </row>
    <row r="57" spans="1:72" ht="23.25">
      <c r="A57" s="56"/>
      <c r="B57" s="57"/>
      <c r="C57" s="24"/>
      <c r="D57" s="52"/>
      <c r="E57" s="59"/>
      <c r="F57" s="47"/>
      <c r="G57" s="48">
        <f t="shared" si="0"/>
        <v>0</v>
      </c>
      <c r="H57" s="25"/>
      <c r="I57" s="48">
        <f t="shared" si="34"/>
        <v>0</v>
      </c>
      <c r="J57" s="25"/>
      <c r="K57" s="48">
        <f t="shared" si="33"/>
        <v>0</v>
      </c>
      <c r="L57" s="25"/>
      <c r="M57" s="48">
        <f t="shared" si="2"/>
        <v>0</v>
      </c>
      <c r="N57" s="25"/>
      <c r="O57" s="149">
        <f t="shared" si="3"/>
        <v>0</v>
      </c>
      <c r="Q57" s="56"/>
      <c r="R57" s="68"/>
      <c r="S57" s="63">
        <f t="shared" si="36"/>
        <v>0</v>
      </c>
      <c r="T57" s="58">
        <f t="shared" si="36"/>
        <v>0</v>
      </c>
      <c r="U57" s="53">
        <f t="shared" si="27"/>
        <v>0</v>
      </c>
      <c r="V57" s="54">
        <f t="shared" si="5"/>
        <v>0</v>
      </c>
      <c r="W57" s="53">
        <f t="shared" si="28"/>
        <v>0</v>
      </c>
      <c r="X57" s="54">
        <f t="shared" si="6"/>
        <v>0</v>
      </c>
      <c r="Y57" s="53">
        <f t="shared" si="29"/>
        <v>0</v>
      </c>
      <c r="Z57" s="54">
        <f t="shared" si="7"/>
        <v>0</v>
      </c>
      <c r="AA57" s="53">
        <f t="shared" si="30"/>
        <v>0</v>
      </c>
      <c r="AB57" s="54">
        <f t="shared" si="8"/>
        <v>0</v>
      </c>
      <c r="AC57" s="53">
        <f t="shared" si="31"/>
        <v>0</v>
      </c>
      <c r="AD57" s="55">
        <f t="shared" si="9"/>
        <v>0</v>
      </c>
      <c r="AE57" s="582"/>
      <c r="AF57" s="58">
        <f t="shared" si="37"/>
        <v>0</v>
      </c>
      <c r="AG57" s="187">
        <f t="shared" si="11"/>
        <v>0</v>
      </c>
      <c r="AH57" s="60">
        <f t="shared" si="38"/>
        <v>0</v>
      </c>
      <c r="AI57" s="61">
        <f t="shared" si="39"/>
        <v>0</v>
      </c>
      <c r="AJ57" s="62">
        <f t="shared" si="14"/>
        <v>0</v>
      </c>
      <c r="AK57" s="60">
        <f t="shared" si="40"/>
        <v>0</v>
      </c>
      <c r="AL57" s="61">
        <f t="shared" si="41"/>
        <v>0</v>
      </c>
      <c r="AM57" s="62">
        <f t="shared" si="35"/>
        <v>0</v>
      </c>
      <c r="AN57" s="60">
        <f t="shared" si="42"/>
        <v>0</v>
      </c>
      <c r="AO57" s="61">
        <f t="shared" si="43"/>
        <v>0</v>
      </c>
      <c r="AP57" s="62">
        <f t="shared" si="20"/>
        <v>0</v>
      </c>
      <c r="AQ57" s="60">
        <f t="shared" si="44"/>
        <v>0</v>
      </c>
      <c r="AR57" s="61">
        <f t="shared" si="45"/>
        <v>0</v>
      </c>
      <c r="AS57" s="62">
        <f t="shared" si="23"/>
        <v>0</v>
      </c>
      <c r="AT57" s="60">
        <f t="shared" si="46"/>
        <v>0</v>
      </c>
      <c r="AU57" s="61">
        <f t="shared" si="47"/>
        <v>0</v>
      </c>
      <c r="AV57" s="200">
        <f t="shared" si="26"/>
        <v>0</v>
      </c>
      <c r="AY57" s="228"/>
      <c r="AZ57" s="228"/>
      <c r="BA57" s="229"/>
      <c r="BB57" s="228"/>
      <c r="BC57" s="543"/>
      <c r="BD57" s="544"/>
      <c r="BE57" s="544"/>
      <c r="BF57" s="544"/>
      <c r="BG57" s="544"/>
      <c r="BH57" s="545" t="s">
        <v>80</v>
      </c>
      <c r="BI57" s="544" t="s">
        <v>83</v>
      </c>
      <c r="BJ57" s="544"/>
      <c r="BK57" s="544"/>
      <c r="BL57" s="546"/>
      <c r="BM57" s="230"/>
      <c r="BN57" s="227"/>
      <c r="BO57" s="227"/>
      <c r="BP57" s="227"/>
      <c r="BQ57" s="216"/>
      <c r="BR57" s="216"/>
      <c r="BS57" s="217"/>
      <c r="BT57" s="217"/>
    </row>
    <row r="58" spans="1:72" ht="20.25" customHeight="1">
      <c r="A58" s="56"/>
      <c r="B58" s="57"/>
      <c r="C58" s="24"/>
      <c r="D58" s="52"/>
      <c r="E58" s="59"/>
      <c r="F58" s="69"/>
      <c r="G58" s="48">
        <f t="shared" si="0"/>
        <v>0</v>
      </c>
      <c r="H58" s="70"/>
      <c r="I58" s="48">
        <f t="shared" si="34"/>
        <v>0</v>
      </c>
      <c r="J58" s="70"/>
      <c r="K58" s="48">
        <f t="shared" si="33"/>
        <v>0</v>
      </c>
      <c r="L58" s="70"/>
      <c r="M58" s="48">
        <f t="shared" si="2"/>
        <v>0</v>
      </c>
      <c r="N58" s="70"/>
      <c r="O58" s="149">
        <f t="shared" si="3"/>
        <v>0</v>
      </c>
      <c r="Q58" s="56"/>
      <c r="R58" s="68"/>
      <c r="S58" s="63">
        <f t="shared" si="36"/>
        <v>0</v>
      </c>
      <c r="T58" s="58">
        <f t="shared" si="36"/>
        <v>0</v>
      </c>
      <c r="U58" s="53">
        <f t="shared" si="27"/>
        <v>0</v>
      </c>
      <c r="V58" s="54">
        <f t="shared" si="5"/>
        <v>0</v>
      </c>
      <c r="W58" s="53">
        <f t="shared" si="28"/>
        <v>0</v>
      </c>
      <c r="X58" s="54">
        <f t="shared" si="6"/>
        <v>0</v>
      </c>
      <c r="Y58" s="53">
        <f t="shared" si="29"/>
        <v>0</v>
      </c>
      <c r="Z58" s="54">
        <f t="shared" si="7"/>
        <v>0</v>
      </c>
      <c r="AA58" s="53">
        <f t="shared" si="30"/>
        <v>0</v>
      </c>
      <c r="AB58" s="54">
        <f t="shared" si="8"/>
        <v>0</v>
      </c>
      <c r="AC58" s="53">
        <f t="shared" si="31"/>
        <v>0</v>
      </c>
      <c r="AD58" s="55">
        <f t="shared" si="9"/>
        <v>0</v>
      </c>
      <c r="AE58" s="582"/>
      <c r="AF58" s="58">
        <f t="shared" si="37"/>
        <v>0</v>
      </c>
      <c r="AG58" s="187">
        <f t="shared" si="11"/>
        <v>0</v>
      </c>
      <c r="AH58" s="60">
        <f t="shared" si="38"/>
        <v>0</v>
      </c>
      <c r="AI58" s="61">
        <f t="shared" si="39"/>
        <v>0</v>
      </c>
      <c r="AJ58" s="62">
        <f t="shared" si="14"/>
        <v>0</v>
      </c>
      <c r="AK58" s="60">
        <f t="shared" si="40"/>
        <v>0</v>
      </c>
      <c r="AL58" s="61">
        <f t="shared" si="41"/>
        <v>0</v>
      </c>
      <c r="AM58" s="62">
        <f t="shared" si="35"/>
        <v>0</v>
      </c>
      <c r="AN58" s="60">
        <f t="shared" si="42"/>
        <v>0</v>
      </c>
      <c r="AO58" s="61">
        <f t="shared" si="43"/>
        <v>0</v>
      </c>
      <c r="AP58" s="62">
        <f t="shared" si="20"/>
        <v>0</v>
      </c>
      <c r="AQ58" s="60">
        <f t="shared" si="44"/>
        <v>0</v>
      </c>
      <c r="AR58" s="61">
        <f t="shared" si="45"/>
        <v>0</v>
      </c>
      <c r="AS58" s="62">
        <f t="shared" si="23"/>
        <v>0</v>
      </c>
      <c r="AT58" s="60">
        <f t="shared" si="46"/>
        <v>0</v>
      </c>
      <c r="AU58" s="61">
        <f t="shared" si="47"/>
        <v>0</v>
      </c>
      <c r="AV58" s="201">
        <f t="shared" si="26"/>
        <v>0</v>
      </c>
      <c r="AY58" s="228"/>
      <c r="AZ58" s="228"/>
      <c r="BA58" s="229"/>
      <c r="BB58" s="228"/>
      <c r="BC58" s="543" t="s">
        <v>76</v>
      </c>
      <c r="BD58" s="544" t="s">
        <v>81</v>
      </c>
      <c r="BE58" s="544"/>
      <c r="BF58" s="544"/>
      <c r="BG58" s="544"/>
      <c r="BH58" s="545"/>
      <c r="BI58" s="544"/>
      <c r="BJ58" s="544"/>
      <c r="BK58" s="544"/>
      <c r="BL58" s="546"/>
      <c r="BM58" s="230"/>
      <c r="BN58" s="227"/>
      <c r="BO58" s="227"/>
      <c r="BP58" s="227"/>
      <c r="BQ58" s="216"/>
      <c r="BR58" s="216"/>
      <c r="BS58" s="217"/>
      <c r="BT58" s="217"/>
    </row>
    <row r="59" spans="1:72" ht="20.25" customHeight="1">
      <c r="A59" s="73"/>
      <c r="B59" s="77"/>
      <c r="C59" s="74"/>
      <c r="D59" s="75">
        <v>0</v>
      </c>
      <c r="E59" s="146"/>
      <c r="F59" s="147">
        <f aca="true" t="shared" si="48" ref="F59:O59">SUM(F9:F58)</f>
        <v>2.78</v>
      </c>
      <c r="G59" s="72">
        <f t="shared" si="48"/>
        <v>1</v>
      </c>
      <c r="H59" s="71">
        <f t="shared" si="48"/>
        <v>1.56</v>
      </c>
      <c r="I59" s="72">
        <f t="shared" si="48"/>
        <v>1</v>
      </c>
      <c r="J59" s="71">
        <f t="shared" si="48"/>
        <v>25</v>
      </c>
      <c r="K59" s="72">
        <f t="shared" si="48"/>
        <v>1</v>
      </c>
      <c r="L59" s="71">
        <f t="shared" si="48"/>
        <v>19.799999999999997</v>
      </c>
      <c r="M59" s="72">
        <f t="shared" si="48"/>
        <v>1</v>
      </c>
      <c r="N59" s="71">
        <f t="shared" si="48"/>
        <v>2.8</v>
      </c>
      <c r="O59" s="151">
        <f t="shared" si="48"/>
        <v>1.0000000000000002</v>
      </c>
      <c r="Q59" s="73"/>
      <c r="R59" s="202"/>
      <c r="S59" s="74"/>
      <c r="T59" s="75">
        <v>0</v>
      </c>
      <c r="U59" s="76">
        <f aca="true" t="shared" si="49" ref="U59:AD59">SUM(U9:U58)</f>
        <v>23.166666666666668</v>
      </c>
      <c r="V59" s="76">
        <f t="shared" si="49"/>
        <v>17.375</v>
      </c>
      <c r="W59" s="76">
        <f t="shared" si="49"/>
        <v>15.6</v>
      </c>
      <c r="X59" s="76">
        <f t="shared" si="49"/>
        <v>11.142857142857142</v>
      </c>
      <c r="Y59" s="76">
        <f t="shared" si="49"/>
        <v>25</v>
      </c>
      <c r="Z59" s="76">
        <f t="shared" si="49"/>
        <v>13.88888888888889</v>
      </c>
      <c r="AA59" s="76">
        <f t="shared" si="49"/>
        <v>19.799999999999997</v>
      </c>
      <c r="AB59" s="76">
        <f t="shared" si="49"/>
        <v>11</v>
      </c>
      <c r="AC59" s="76">
        <f t="shared" si="49"/>
        <v>18.666666666666668</v>
      </c>
      <c r="AD59" s="76">
        <f t="shared" si="49"/>
        <v>10.370370370370372</v>
      </c>
      <c r="AE59" s="582"/>
      <c r="AF59" s="78">
        <v>0</v>
      </c>
      <c r="AG59" s="79"/>
      <c r="AH59" s="80">
        <f aca="true" t="shared" si="50" ref="AH59:AV59">SUM(AH9:AH58)</f>
        <v>156.50000000000003</v>
      </c>
      <c r="AI59" s="76">
        <f t="shared" si="50"/>
        <v>117.375</v>
      </c>
      <c r="AJ59" s="81">
        <f t="shared" si="50"/>
        <v>1</v>
      </c>
      <c r="AK59" s="80">
        <f t="shared" si="50"/>
        <v>169.6</v>
      </c>
      <c r="AL59" s="76">
        <f t="shared" si="50"/>
        <v>121.14285714285714</v>
      </c>
      <c r="AM59" s="81">
        <f t="shared" si="50"/>
        <v>1</v>
      </c>
      <c r="AN59" s="80">
        <f t="shared" si="50"/>
        <v>277</v>
      </c>
      <c r="AO59" s="76">
        <f t="shared" si="50"/>
        <v>153.88888888888889</v>
      </c>
      <c r="AP59" s="81">
        <f t="shared" si="50"/>
        <v>1</v>
      </c>
      <c r="AQ59" s="80">
        <f t="shared" si="50"/>
        <v>199.8</v>
      </c>
      <c r="AR59" s="76">
        <f t="shared" si="50"/>
        <v>111</v>
      </c>
      <c r="AS59" s="81">
        <f t="shared" si="50"/>
        <v>0.9999999999999999</v>
      </c>
      <c r="AT59" s="80">
        <f t="shared" si="50"/>
        <v>198.6666666666667</v>
      </c>
      <c r="AU59" s="76">
        <f t="shared" si="50"/>
        <v>110.3703703703704</v>
      </c>
      <c r="AV59" s="81">
        <f t="shared" si="50"/>
        <v>1</v>
      </c>
      <c r="AY59" s="228"/>
      <c r="AZ59" s="228"/>
      <c r="BA59" s="229"/>
      <c r="BB59" s="228"/>
      <c r="BC59" s="543"/>
      <c r="BD59" s="544"/>
      <c r="BE59" s="544"/>
      <c r="BF59" s="544"/>
      <c r="BG59" s="544"/>
      <c r="BH59" s="545"/>
      <c r="BI59" s="270"/>
      <c r="BJ59" s="270"/>
      <c r="BK59" s="270"/>
      <c r="BL59" s="271"/>
      <c r="BM59" s="230"/>
      <c r="BN59" s="227"/>
      <c r="BO59" s="227"/>
      <c r="BP59" s="227"/>
      <c r="BQ59" s="216"/>
      <c r="BR59" s="216"/>
      <c r="BS59" s="217"/>
      <c r="BT59" s="217"/>
    </row>
    <row r="60" spans="1:72" ht="21" customHeight="1">
      <c r="A60" s="84"/>
      <c r="B60" s="490" t="s">
        <v>75</v>
      </c>
      <c r="C60" s="423"/>
      <c r="D60" s="423"/>
      <c r="E60" s="423"/>
      <c r="F60" s="83">
        <f>F59/F8</f>
        <v>0.23166666666666666</v>
      </c>
      <c r="G60" s="82">
        <v>0</v>
      </c>
      <c r="H60" s="83">
        <f>H59/H8</f>
        <v>0.156</v>
      </c>
      <c r="I60" s="82">
        <v>0</v>
      </c>
      <c r="J60" s="83">
        <f>J59/J8</f>
        <v>0.25</v>
      </c>
      <c r="K60" s="82">
        <v>0</v>
      </c>
      <c r="L60" s="83">
        <f>L59/L8</f>
        <v>0.19799999999999998</v>
      </c>
      <c r="M60" s="82">
        <v>0</v>
      </c>
      <c r="N60" s="83">
        <f>N59/N8</f>
        <v>0.18666666666666665</v>
      </c>
      <c r="O60" s="93">
        <v>0</v>
      </c>
      <c r="Q60" s="84"/>
      <c r="R60" s="203"/>
      <c r="S60" s="85"/>
      <c r="T60" s="86" t="s">
        <v>69</v>
      </c>
      <c r="U60" s="87">
        <f>(U59/U7)*1</f>
        <v>0.2316666666666667</v>
      </c>
      <c r="V60" s="88">
        <f>(V59/V6)*1</f>
        <v>1.7375</v>
      </c>
      <c r="W60" s="87">
        <f>(W59/W7)*1</f>
        <v>0.156</v>
      </c>
      <c r="X60" s="88">
        <f>(X59/X6)*1</f>
        <v>1.1142857142857143</v>
      </c>
      <c r="Y60" s="87">
        <f>(Y59/Y7)*1</f>
        <v>0.25</v>
      </c>
      <c r="Z60" s="88">
        <f>(Z59/Z6)*1</f>
        <v>1.3888888888888888</v>
      </c>
      <c r="AA60" s="87">
        <f>(AA59/AA7)*1</f>
        <v>0.19799999999999998</v>
      </c>
      <c r="AB60" s="88">
        <f>(AB59/AB6)*1</f>
        <v>1.1</v>
      </c>
      <c r="AC60" s="87">
        <f>(AC59/AC7)*1</f>
        <v>0.18666666666666668</v>
      </c>
      <c r="AD60" s="88">
        <f>(AD59/AD6)*1</f>
        <v>1.0370370370370372</v>
      </c>
      <c r="AE60" s="582"/>
      <c r="AF60" s="85"/>
      <c r="AG60" s="90" t="s">
        <v>70</v>
      </c>
      <c r="AH60" s="91">
        <f>(AH59/AH7)*1</f>
        <v>1.5650000000000004</v>
      </c>
      <c r="AI60" s="92">
        <f>(AI59/AI6)*1</f>
        <v>11.7375</v>
      </c>
      <c r="AJ60" s="93"/>
      <c r="AK60" s="91">
        <f>(AK59/AK7)*1</f>
        <v>1.696</v>
      </c>
      <c r="AL60" s="92">
        <f>(AL59/AL6)*1</f>
        <v>12.114285714285714</v>
      </c>
      <c r="AM60" s="93"/>
      <c r="AN60" s="91">
        <f>(AN59/AN7)*1</f>
        <v>2.77</v>
      </c>
      <c r="AO60" s="92">
        <f>(AO59/AO6)*1</f>
        <v>15.38888888888889</v>
      </c>
      <c r="AP60" s="93"/>
      <c r="AQ60" s="91">
        <f>(AQ59/AQ7)*1</f>
        <v>1.9980000000000002</v>
      </c>
      <c r="AR60" s="92">
        <f>(AR59/AR6)*1</f>
        <v>11.1</v>
      </c>
      <c r="AS60" s="93"/>
      <c r="AT60" s="91">
        <f>(AT59/AT7)*1</f>
        <v>1.9866666666666672</v>
      </c>
      <c r="AU60" s="92">
        <f>(AU59/AU6)*1</f>
        <v>11.03703703703704</v>
      </c>
      <c r="AV60" s="93"/>
      <c r="AY60" s="228"/>
      <c r="AZ60" s="228"/>
      <c r="BA60" s="229"/>
      <c r="BB60" s="228"/>
      <c r="BC60" s="228"/>
      <c r="BD60" s="228"/>
      <c r="BE60" s="228"/>
      <c r="BF60" s="228"/>
      <c r="BG60" s="228"/>
      <c r="BH60" s="228"/>
      <c r="BI60" s="228"/>
      <c r="BJ60" s="230"/>
      <c r="BK60" s="230"/>
      <c r="BL60" s="230"/>
      <c r="BM60" s="230"/>
      <c r="BN60" s="227"/>
      <c r="BO60" s="227"/>
      <c r="BP60" s="227"/>
      <c r="BQ60" s="216"/>
      <c r="BR60" s="216"/>
      <c r="BS60" s="217"/>
      <c r="BT60" s="217"/>
    </row>
    <row r="61" spans="1:72" ht="24" customHeight="1" thickBot="1">
      <c r="A61" s="94"/>
      <c r="B61" s="490"/>
      <c r="C61" s="423"/>
      <c r="D61" s="423"/>
      <c r="E61" s="423"/>
      <c r="F61" s="494" t="s">
        <v>71</v>
      </c>
      <c r="G61" s="495"/>
      <c r="H61" s="495"/>
      <c r="I61" s="495"/>
      <c r="J61" s="495"/>
      <c r="K61" s="495"/>
      <c r="L61" s="495"/>
      <c r="M61" s="495"/>
      <c r="N61" s="495"/>
      <c r="O61" s="496"/>
      <c r="Q61" s="94"/>
      <c r="R61" s="204"/>
      <c r="S61" s="95"/>
      <c r="T61" s="96" t="s">
        <v>72</v>
      </c>
      <c r="U61" s="97">
        <f>AH60</f>
        <v>1.5650000000000004</v>
      </c>
      <c r="V61" s="205">
        <f>AI60</f>
        <v>11.7375</v>
      </c>
      <c r="W61" s="97">
        <f>AK60</f>
        <v>1.696</v>
      </c>
      <c r="X61" s="98">
        <f>AL60</f>
        <v>12.114285714285714</v>
      </c>
      <c r="Y61" s="97">
        <f>AN60</f>
        <v>2.77</v>
      </c>
      <c r="Z61" s="98">
        <f>AO60</f>
        <v>15.38888888888889</v>
      </c>
      <c r="AA61" s="97">
        <f>AQ60</f>
        <v>1.9980000000000002</v>
      </c>
      <c r="AB61" s="98">
        <f>AR60</f>
        <v>11.1</v>
      </c>
      <c r="AC61" s="97">
        <f>AT60</f>
        <v>1.9866666666666672</v>
      </c>
      <c r="AD61" s="98">
        <f>AU60</f>
        <v>11.03703703703704</v>
      </c>
      <c r="AE61" s="582"/>
      <c r="AF61" s="16"/>
      <c r="AG61" s="100" t="s">
        <v>73</v>
      </c>
      <c r="AH61" s="101">
        <v>2</v>
      </c>
      <c r="AI61" s="102">
        <v>2</v>
      </c>
      <c r="AJ61" s="103"/>
      <c r="AK61" s="101">
        <v>2</v>
      </c>
      <c r="AL61" s="102">
        <v>2</v>
      </c>
      <c r="AM61" s="103"/>
      <c r="AN61" s="101">
        <v>2</v>
      </c>
      <c r="AO61" s="102">
        <v>2</v>
      </c>
      <c r="AP61" s="103"/>
      <c r="AQ61" s="101">
        <v>2</v>
      </c>
      <c r="AR61" s="102">
        <v>2</v>
      </c>
      <c r="AS61" s="103"/>
      <c r="AT61" s="101">
        <v>2</v>
      </c>
      <c r="AU61" s="102">
        <v>2</v>
      </c>
      <c r="AV61" s="103"/>
      <c r="AY61" s="228"/>
      <c r="AZ61" s="228"/>
      <c r="BA61" s="229"/>
      <c r="BB61" s="228"/>
      <c r="BC61" s="228"/>
      <c r="BD61" s="228"/>
      <c r="BE61" s="228"/>
      <c r="BF61" s="228"/>
      <c r="BG61" s="228"/>
      <c r="BH61" s="228"/>
      <c r="BI61" s="228"/>
      <c r="BJ61" s="230"/>
      <c r="BK61" s="230"/>
      <c r="BL61" s="230"/>
      <c r="BM61" s="230"/>
      <c r="BN61" s="227"/>
      <c r="BO61" s="227"/>
      <c r="BP61" s="227"/>
      <c r="BQ61" s="216"/>
      <c r="BR61" s="216"/>
      <c r="BS61" s="217"/>
      <c r="BT61" s="217"/>
    </row>
    <row r="62" spans="1:72" ht="24" customHeight="1">
      <c r="A62" s="94"/>
      <c r="B62" s="434" t="s">
        <v>6</v>
      </c>
      <c r="C62" s="491" t="s">
        <v>277</v>
      </c>
      <c r="D62" s="491"/>
      <c r="E62" s="491"/>
      <c r="F62" s="491"/>
      <c r="G62" s="492" t="s">
        <v>78</v>
      </c>
      <c r="H62" s="491" t="s">
        <v>280</v>
      </c>
      <c r="I62" s="491"/>
      <c r="J62" s="491"/>
      <c r="K62" s="491"/>
      <c r="L62" s="491"/>
      <c r="M62" s="491"/>
      <c r="N62" s="491"/>
      <c r="O62" s="493"/>
      <c r="Q62" s="94"/>
      <c r="R62" s="206"/>
      <c r="S62" s="16"/>
      <c r="T62" s="16"/>
      <c r="U62" s="16"/>
      <c r="V62" s="16"/>
      <c r="AE62" s="582"/>
      <c r="AF62" s="106"/>
      <c r="AG62" s="90" t="s">
        <v>74</v>
      </c>
      <c r="AH62" s="91">
        <f>AH60*AH61</f>
        <v>3.130000000000001</v>
      </c>
      <c r="AI62" s="92">
        <f>AI60*AI61</f>
        <v>23.475</v>
      </c>
      <c r="AJ62" s="107"/>
      <c r="AK62" s="91">
        <f>AK60*AK61</f>
        <v>3.392</v>
      </c>
      <c r="AL62" s="92">
        <f>AL60*AL61</f>
        <v>24.228571428571428</v>
      </c>
      <c r="AM62" s="107"/>
      <c r="AN62" s="91">
        <f>AN60*AN61</f>
        <v>5.54</v>
      </c>
      <c r="AO62" s="92">
        <f>AO60*AO61</f>
        <v>30.77777777777778</v>
      </c>
      <c r="AP62" s="107"/>
      <c r="AQ62" s="91">
        <f>AQ60*AQ61</f>
        <v>3.9960000000000004</v>
      </c>
      <c r="AR62" s="92">
        <f>AR60*AR61</f>
        <v>22.2</v>
      </c>
      <c r="AS62" s="107"/>
      <c r="AT62" s="91">
        <f>AT60*AT61</f>
        <v>3.9733333333333345</v>
      </c>
      <c r="AU62" s="92">
        <f>AU60*AU61</f>
        <v>22.07407407407408</v>
      </c>
      <c r="AV62" s="107"/>
      <c r="AY62" s="228"/>
      <c r="AZ62" s="363" t="s">
        <v>244</v>
      </c>
      <c r="BA62" s="228"/>
      <c r="BB62" s="228"/>
      <c r="BC62" s="228"/>
      <c r="BD62" s="228"/>
      <c r="BE62" s="228"/>
      <c r="BF62" s="228"/>
      <c r="BG62" s="228"/>
      <c r="BH62" s="228"/>
      <c r="BI62" s="228"/>
      <c r="BJ62" s="227"/>
      <c r="BK62" s="227"/>
      <c r="BL62" s="227"/>
      <c r="BM62" s="227"/>
      <c r="BN62" s="227"/>
      <c r="BO62" s="227"/>
      <c r="BP62" s="227"/>
      <c r="BQ62" s="216"/>
      <c r="BR62" s="216"/>
      <c r="BS62" s="217"/>
      <c r="BT62" s="217"/>
    </row>
    <row r="63" spans="1:72" ht="20.25" customHeight="1">
      <c r="A63" s="94"/>
      <c r="B63" s="434"/>
      <c r="C63" s="491"/>
      <c r="D63" s="491"/>
      <c r="E63" s="491"/>
      <c r="F63" s="491"/>
      <c r="G63" s="492"/>
      <c r="H63" s="491"/>
      <c r="I63" s="491"/>
      <c r="J63" s="491"/>
      <c r="K63" s="491"/>
      <c r="L63" s="491"/>
      <c r="M63" s="491"/>
      <c r="N63" s="491"/>
      <c r="O63" s="493"/>
      <c r="Q63" s="94"/>
      <c r="R63" s="207"/>
      <c r="S63" s="423" t="s">
        <v>75</v>
      </c>
      <c r="T63" s="423"/>
      <c r="U63" s="423"/>
      <c r="V63" s="423"/>
      <c r="W63" s="108"/>
      <c r="X63" s="435" t="s">
        <v>76</v>
      </c>
      <c r="Y63" s="432" t="str">
        <f>C66</f>
        <v>EMILE</v>
      </c>
      <c r="Z63" s="432"/>
      <c r="AA63" s="432"/>
      <c r="AB63" s="432"/>
      <c r="AC63" s="432"/>
      <c r="AD63" s="433"/>
      <c r="AE63" s="582"/>
      <c r="AF63" s="110"/>
      <c r="AG63" s="111" t="s">
        <v>69</v>
      </c>
      <c r="AH63" s="112">
        <f>U60</f>
        <v>0.2316666666666667</v>
      </c>
      <c r="AI63" s="113">
        <f>V60</f>
        <v>1.7375</v>
      </c>
      <c r="AJ63" s="114" t="s">
        <v>22</v>
      </c>
      <c r="AK63" s="112">
        <f>W60</f>
        <v>0.156</v>
      </c>
      <c r="AL63" s="113">
        <f>X60</f>
        <v>1.1142857142857143</v>
      </c>
      <c r="AM63" s="114" t="s">
        <v>22</v>
      </c>
      <c r="AN63" s="112">
        <f>Y60</f>
        <v>0.25</v>
      </c>
      <c r="AO63" s="113">
        <f>Z60</f>
        <v>1.3888888888888888</v>
      </c>
      <c r="AP63" s="114" t="s">
        <v>22</v>
      </c>
      <c r="AQ63" s="112">
        <f>AA60</f>
        <v>0.19799999999999998</v>
      </c>
      <c r="AR63" s="113">
        <f>AB60</f>
        <v>1.1</v>
      </c>
      <c r="AS63" s="114" t="s">
        <v>22</v>
      </c>
      <c r="AT63" s="112">
        <f>AC60</f>
        <v>0.18666666666666668</v>
      </c>
      <c r="AU63" s="113">
        <f>AD60</f>
        <v>1.0370370370370372</v>
      </c>
      <c r="AV63" s="114" t="s">
        <v>22</v>
      </c>
      <c r="AY63" s="228"/>
      <c r="AZ63" s="228"/>
      <c r="BA63" s="229"/>
      <c r="BB63" s="228"/>
      <c r="BC63" s="228"/>
      <c r="BD63" s="228"/>
      <c r="BE63" s="228"/>
      <c r="BF63" s="228"/>
      <c r="BG63" s="228"/>
      <c r="BH63" s="228"/>
      <c r="BI63" s="228"/>
      <c r="BJ63" s="230"/>
      <c r="BK63" s="230"/>
      <c r="BL63" s="230"/>
      <c r="BM63" s="230"/>
      <c r="BN63" s="227"/>
      <c r="BO63" s="227"/>
      <c r="BP63" s="227"/>
      <c r="BQ63" s="216"/>
      <c r="BR63" s="216"/>
      <c r="BS63" s="217"/>
      <c r="BT63" s="217"/>
    </row>
    <row r="64" spans="1:72" ht="20.25" customHeight="1">
      <c r="A64" s="94"/>
      <c r="B64" s="434" t="s">
        <v>7</v>
      </c>
      <c r="C64" s="491" t="s">
        <v>278</v>
      </c>
      <c r="D64" s="491"/>
      <c r="E64" s="491"/>
      <c r="F64" s="491"/>
      <c r="G64" s="492"/>
      <c r="H64" s="491"/>
      <c r="I64" s="491"/>
      <c r="J64" s="491"/>
      <c r="K64" s="491"/>
      <c r="L64" s="491"/>
      <c r="M64" s="491"/>
      <c r="N64" s="491"/>
      <c r="O64" s="493"/>
      <c r="Q64" s="94"/>
      <c r="R64" s="207"/>
      <c r="S64" s="423"/>
      <c r="T64" s="423"/>
      <c r="U64" s="423"/>
      <c r="V64" s="423"/>
      <c r="W64" s="108"/>
      <c r="X64" s="435"/>
      <c r="Y64" s="432"/>
      <c r="Z64" s="432"/>
      <c r="AA64" s="432"/>
      <c r="AB64" s="432"/>
      <c r="AC64" s="432"/>
      <c r="AD64" s="433"/>
      <c r="AE64" s="582"/>
      <c r="AF64" s="422"/>
      <c r="AG64" s="422"/>
      <c r="AH64" s="422"/>
      <c r="AI64" s="422"/>
      <c r="AJ64" s="422"/>
      <c r="AK64" s="116"/>
      <c r="AL64" s="108"/>
      <c r="AM64" s="117" t="s">
        <v>76</v>
      </c>
      <c r="AN64" s="424" t="str">
        <f>C66</f>
        <v>EMILE</v>
      </c>
      <c r="AO64" s="424"/>
      <c r="AP64" s="424"/>
      <c r="AQ64" s="424"/>
      <c r="AR64" s="424"/>
      <c r="AS64" s="424"/>
      <c r="AT64" s="424"/>
      <c r="AU64" s="424"/>
      <c r="AV64" s="425"/>
      <c r="AY64" s="228"/>
      <c r="AZ64" s="228"/>
      <c r="BA64" s="272" t="s">
        <v>252</v>
      </c>
      <c r="BB64" s="228"/>
      <c r="BC64" s="228"/>
      <c r="BD64" s="228"/>
      <c r="BE64" s="228"/>
      <c r="BF64" s="228"/>
      <c r="BG64" s="228"/>
      <c r="BH64" s="228"/>
      <c r="BI64" s="228"/>
      <c r="BJ64" s="230"/>
      <c r="BK64" s="230"/>
      <c r="BL64" s="230"/>
      <c r="BM64" s="230"/>
      <c r="BN64" s="227"/>
      <c r="BO64" s="227"/>
      <c r="BP64" s="227"/>
      <c r="BQ64" s="216"/>
      <c r="BR64" s="216"/>
      <c r="BS64" s="217"/>
      <c r="BT64" s="217"/>
    </row>
    <row r="65" spans="1:72" ht="20.25" customHeight="1" thickBot="1">
      <c r="A65" s="94"/>
      <c r="B65" s="434"/>
      <c r="C65" s="491"/>
      <c r="D65" s="491"/>
      <c r="E65" s="491"/>
      <c r="F65" s="491"/>
      <c r="G65" s="492" t="s">
        <v>80</v>
      </c>
      <c r="H65" s="491" t="s">
        <v>281</v>
      </c>
      <c r="I65" s="491"/>
      <c r="J65" s="491"/>
      <c r="K65" s="491"/>
      <c r="L65" s="491"/>
      <c r="M65" s="491"/>
      <c r="N65" s="491"/>
      <c r="O65" s="493"/>
      <c r="Q65" s="94"/>
      <c r="R65" s="118"/>
      <c r="S65" s="449" t="str">
        <f>C62</f>
        <v>ALBERT</v>
      </c>
      <c r="T65" s="449"/>
      <c r="U65" s="449"/>
      <c r="V65" s="435" t="s">
        <v>6</v>
      </c>
      <c r="W65" s="108"/>
      <c r="X65" s="435" t="s">
        <v>78</v>
      </c>
      <c r="Y65" s="426" t="str">
        <f>H62</f>
        <v>VICTOR</v>
      </c>
      <c r="Z65" s="426"/>
      <c r="AA65" s="426"/>
      <c r="AB65" s="426"/>
      <c r="AC65" s="426"/>
      <c r="AD65" s="427"/>
      <c r="AE65" s="582"/>
      <c r="AF65" s="423"/>
      <c r="AG65" s="423"/>
      <c r="AH65" s="423"/>
      <c r="AI65" s="423"/>
      <c r="AJ65" s="423"/>
      <c r="AK65" s="119"/>
      <c r="AL65" s="108"/>
      <c r="AM65" s="120"/>
      <c r="AN65" s="424"/>
      <c r="AO65" s="424"/>
      <c r="AP65" s="424"/>
      <c r="AQ65" s="424"/>
      <c r="AR65" s="424"/>
      <c r="AS65" s="424"/>
      <c r="AT65" s="424"/>
      <c r="AU65" s="424"/>
      <c r="AV65" s="425"/>
      <c r="AY65" s="228"/>
      <c r="AZ65" s="228"/>
      <c r="BA65" s="272"/>
      <c r="BB65" s="228"/>
      <c r="BC65" s="228"/>
      <c r="BD65" s="228"/>
      <c r="BE65" s="228"/>
      <c r="BF65" s="228"/>
      <c r="BG65" s="228"/>
      <c r="BH65" s="228"/>
      <c r="BI65" s="228"/>
      <c r="BJ65" s="230"/>
      <c r="BK65" s="230"/>
      <c r="BL65" s="230"/>
      <c r="BM65" s="230"/>
      <c r="BN65" s="227"/>
      <c r="BO65" s="227"/>
      <c r="BP65" s="227"/>
      <c r="BQ65" s="216"/>
      <c r="BR65" s="216"/>
      <c r="BS65" s="217"/>
      <c r="BT65" s="217"/>
    </row>
    <row r="66" spans="1:72" ht="20.25" customHeight="1">
      <c r="A66" s="94"/>
      <c r="B66" s="489" t="s">
        <v>76</v>
      </c>
      <c r="C66" s="491" t="s">
        <v>279</v>
      </c>
      <c r="D66" s="491"/>
      <c r="E66" s="491"/>
      <c r="F66" s="491"/>
      <c r="G66" s="492"/>
      <c r="H66" s="491"/>
      <c r="I66" s="491"/>
      <c r="J66" s="491"/>
      <c r="K66" s="491"/>
      <c r="L66" s="491"/>
      <c r="M66" s="491"/>
      <c r="N66" s="491"/>
      <c r="O66" s="493"/>
      <c r="Q66" s="94"/>
      <c r="R66" s="118"/>
      <c r="S66" s="449"/>
      <c r="T66" s="449"/>
      <c r="U66" s="449"/>
      <c r="V66" s="435"/>
      <c r="W66" s="108"/>
      <c r="X66" s="435"/>
      <c r="Y66" s="428"/>
      <c r="Z66" s="428"/>
      <c r="AA66" s="428"/>
      <c r="AB66" s="428"/>
      <c r="AC66" s="428"/>
      <c r="AD66" s="429"/>
      <c r="AE66" s="583"/>
      <c r="AF66" s="449"/>
      <c r="AG66" s="449"/>
      <c r="AH66" s="449"/>
      <c r="AI66" s="449"/>
      <c r="AJ66" s="449"/>
      <c r="AK66" s="120" t="s">
        <v>6</v>
      </c>
      <c r="AL66" s="108"/>
      <c r="AM66" s="120" t="s">
        <v>78</v>
      </c>
      <c r="AN66" s="424" t="str">
        <f>H62</f>
        <v>VICTOR</v>
      </c>
      <c r="AO66" s="424"/>
      <c r="AP66" s="424"/>
      <c r="AQ66" s="424"/>
      <c r="AR66" s="424"/>
      <c r="AS66" s="424"/>
      <c r="AT66" s="424"/>
      <c r="AU66" s="424"/>
      <c r="AV66" s="425"/>
      <c r="AX66" s="214"/>
      <c r="AY66" s="273"/>
      <c r="AZ66" s="274" t="s">
        <v>201</v>
      </c>
      <c r="BA66" s="275"/>
      <c r="BB66" s="547" t="s">
        <v>6</v>
      </c>
      <c r="BC66" s="548"/>
      <c r="BD66" s="549" t="s">
        <v>7</v>
      </c>
      <c r="BE66" s="548"/>
      <c r="BF66" s="549" t="s">
        <v>8</v>
      </c>
      <c r="BG66" s="548"/>
      <c r="BH66" s="549" t="s">
        <v>9</v>
      </c>
      <c r="BI66" s="548"/>
      <c r="BJ66" s="549" t="s">
        <v>10</v>
      </c>
      <c r="BK66" s="548"/>
      <c r="BL66" s="230"/>
      <c r="BM66" s="230"/>
      <c r="BN66" s="227"/>
      <c r="BO66" s="227"/>
      <c r="BP66" s="227"/>
      <c r="BQ66" s="216"/>
      <c r="BR66" s="216"/>
      <c r="BS66" s="217"/>
      <c r="BT66" s="217"/>
    </row>
    <row r="67" spans="1:72" ht="20.25" customHeight="1">
      <c r="A67" s="94"/>
      <c r="B67" s="489"/>
      <c r="C67" s="491"/>
      <c r="D67" s="491"/>
      <c r="E67" s="491"/>
      <c r="F67" s="491"/>
      <c r="G67" s="492"/>
      <c r="H67" s="491"/>
      <c r="I67" s="491"/>
      <c r="J67" s="491"/>
      <c r="K67" s="491"/>
      <c r="L67" s="491"/>
      <c r="M67" s="491"/>
      <c r="N67" s="491"/>
      <c r="O67" s="493"/>
      <c r="Q67" s="94"/>
      <c r="R67" s="118"/>
      <c r="S67" s="449" t="str">
        <f>C64</f>
        <v>PAUL</v>
      </c>
      <c r="T67" s="449"/>
      <c r="U67" s="449"/>
      <c r="V67" s="435" t="s">
        <v>7</v>
      </c>
      <c r="W67" s="108"/>
      <c r="X67" s="435" t="s">
        <v>80</v>
      </c>
      <c r="Y67" s="426" t="str">
        <f>H65</f>
        <v>ET LES AUTRES</v>
      </c>
      <c r="Z67" s="426"/>
      <c r="AA67" s="426"/>
      <c r="AB67" s="426"/>
      <c r="AC67" s="426"/>
      <c r="AD67" s="426"/>
      <c r="AE67" s="584" t="str">
        <f>AE2</f>
        <v>?</v>
      </c>
      <c r="AF67" s="449"/>
      <c r="AG67" s="449"/>
      <c r="AH67" s="449"/>
      <c r="AI67" s="449"/>
      <c r="AJ67" s="449"/>
      <c r="AK67" s="120"/>
      <c r="AL67" s="108"/>
      <c r="AM67" s="120"/>
      <c r="AN67" s="424"/>
      <c r="AO67" s="424"/>
      <c r="AP67" s="424"/>
      <c r="AQ67" s="424"/>
      <c r="AR67" s="424"/>
      <c r="AS67" s="424"/>
      <c r="AT67" s="424"/>
      <c r="AU67" s="424"/>
      <c r="AV67" s="425"/>
      <c r="AX67" s="214"/>
      <c r="AY67" s="276"/>
      <c r="AZ67" s="175" t="s">
        <v>21</v>
      </c>
      <c r="BA67" s="277" t="s">
        <v>200</v>
      </c>
      <c r="BB67" s="278" t="s">
        <v>203</v>
      </c>
      <c r="BC67" s="279">
        <v>10</v>
      </c>
      <c r="BD67" s="278" t="s">
        <v>203</v>
      </c>
      <c r="BE67" s="279">
        <v>10</v>
      </c>
      <c r="BF67" s="278" t="s">
        <v>203</v>
      </c>
      <c r="BG67" s="279">
        <v>10</v>
      </c>
      <c r="BH67" s="278" t="s">
        <v>203</v>
      </c>
      <c r="BI67" s="279">
        <v>10</v>
      </c>
      <c r="BJ67" s="278" t="s">
        <v>203</v>
      </c>
      <c r="BK67" s="279">
        <v>10</v>
      </c>
      <c r="BL67" s="230"/>
      <c r="BM67" s="230"/>
      <c r="BN67" s="227"/>
      <c r="BO67" s="227"/>
      <c r="BP67" s="227"/>
      <c r="BQ67" s="216"/>
      <c r="BR67" s="216"/>
      <c r="BS67" s="217"/>
      <c r="BT67" s="217"/>
    </row>
    <row r="68" spans="1:72" ht="20.25" customHeight="1" thickBot="1">
      <c r="A68" s="94"/>
      <c r="B68" s="126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/>
      <c r="Q68" s="94"/>
      <c r="R68" s="118"/>
      <c r="S68" s="449"/>
      <c r="T68" s="449"/>
      <c r="U68" s="449"/>
      <c r="V68" s="435"/>
      <c r="W68" s="108"/>
      <c r="X68" s="435"/>
      <c r="Y68" s="432"/>
      <c r="Z68" s="432"/>
      <c r="AA68" s="432"/>
      <c r="AB68" s="432"/>
      <c r="AC68" s="432"/>
      <c r="AD68" s="432"/>
      <c r="AE68" s="585"/>
      <c r="AF68" s="449"/>
      <c r="AG68" s="449"/>
      <c r="AH68" s="449"/>
      <c r="AI68" s="449"/>
      <c r="AJ68" s="449"/>
      <c r="AK68" s="120" t="s">
        <v>7</v>
      </c>
      <c r="AL68" s="108"/>
      <c r="AM68" s="120" t="s">
        <v>80</v>
      </c>
      <c r="AN68" s="515" t="str">
        <f>H65</f>
        <v>ET LES AUTRES</v>
      </c>
      <c r="AO68" s="515"/>
      <c r="AP68" s="515"/>
      <c r="AQ68" s="515"/>
      <c r="AR68" s="515"/>
      <c r="AS68" s="515"/>
      <c r="AT68" s="515"/>
      <c r="AU68" s="515"/>
      <c r="AV68" s="516"/>
      <c r="AY68" s="280"/>
      <c r="AZ68" s="550" t="s">
        <v>202</v>
      </c>
      <c r="BA68" s="281" t="s">
        <v>12</v>
      </c>
      <c r="BB68" s="282">
        <v>100</v>
      </c>
      <c r="BC68" s="283"/>
      <c r="BD68" s="282">
        <v>100</v>
      </c>
      <c r="BE68" s="283"/>
      <c r="BF68" s="282">
        <v>100</v>
      </c>
      <c r="BG68" s="283"/>
      <c r="BH68" s="282">
        <v>100</v>
      </c>
      <c r="BI68" s="283"/>
      <c r="BJ68" s="282">
        <v>100</v>
      </c>
      <c r="BK68" s="283"/>
      <c r="BL68" s="230"/>
      <c r="BM68" s="230"/>
      <c r="BN68" s="227"/>
      <c r="BO68" s="227"/>
      <c r="BP68" s="227"/>
      <c r="BQ68" s="216"/>
      <c r="BR68" s="216"/>
      <c r="BS68" s="217"/>
      <c r="BT68" s="217"/>
    </row>
    <row r="69" spans="16:72" ht="20.25" customHeight="1" thickBot="1">
      <c r="P69" s="1"/>
      <c r="Q69" s="94"/>
      <c r="R69" s="121"/>
      <c r="S69" s="122">
        <v>0</v>
      </c>
      <c r="T69" s="122">
        <v>0</v>
      </c>
      <c r="U69" s="122"/>
      <c r="V69" s="122">
        <v>0</v>
      </c>
      <c r="W69" s="122"/>
      <c r="X69" s="122"/>
      <c r="Y69" s="122"/>
      <c r="Z69" s="122"/>
      <c r="AA69" s="122"/>
      <c r="AB69" s="122"/>
      <c r="AC69" s="122"/>
      <c r="AD69" s="122"/>
      <c r="AE69" s="586"/>
      <c r="AF69" s="514"/>
      <c r="AG69" s="514"/>
      <c r="AH69" s="514"/>
      <c r="AI69" s="514"/>
      <c r="AJ69" s="514"/>
      <c r="AK69" s="124"/>
      <c r="AL69" s="125"/>
      <c r="AM69" s="124"/>
      <c r="AN69" s="517"/>
      <c r="AO69" s="517"/>
      <c r="AP69" s="517"/>
      <c r="AQ69" s="517"/>
      <c r="AR69" s="517"/>
      <c r="AS69" s="517"/>
      <c r="AT69" s="517"/>
      <c r="AU69" s="517"/>
      <c r="AV69" s="518"/>
      <c r="AY69" s="284"/>
      <c r="AZ69" s="551"/>
      <c r="BA69" s="285" t="s">
        <v>204</v>
      </c>
      <c r="BB69" s="286" t="s">
        <v>16</v>
      </c>
      <c r="BC69" s="287" t="s">
        <v>17</v>
      </c>
      <c r="BD69" s="286" t="s">
        <v>16</v>
      </c>
      <c r="BE69" s="287" t="s">
        <v>17</v>
      </c>
      <c r="BF69" s="286" t="s">
        <v>16</v>
      </c>
      <c r="BG69" s="287" t="s">
        <v>17</v>
      </c>
      <c r="BH69" s="286" t="s">
        <v>16</v>
      </c>
      <c r="BI69" s="287" t="s">
        <v>17</v>
      </c>
      <c r="BJ69" s="286" t="s">
        <v>16</v>
      </c>
      <c r="BK69" s="287" t="s">
        <v>17</v>
      </c>
      <c r="BL69" s="230"/>
      <c r="BM69" s="230"/>
      <c r="BN69" s="227"/>
      <c r="BO69" s="227"/>
      <c r="BP69" s="227"/>
      <c r="BQ69" s="216"/>
      <c r="BR69" s="216"/>
      <c r="BS69" s="217"/>
      <c r="BT69" s="217"/>
    </row>
    <row r="70" spans="16:72" ht="20.25" customHeight="1" thickBot="1">
      <c r="P70" s="1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Y70" s="226"/>
      <c r="AZ70" s="219" t="s">
        <v>20</v>
      </c>
      <c r="BA70" s="288">
        <v>0</v>
      </c>
      <c r="BB70" s="289"/>
      <c r="BC70" s="290"/>
      <c r="BD70" s="289"/>
      <c r="BE70" s="290"/>
      <c r="BF70" s="289"/>
      <c r="BG70" s="290"/>
      <c r="BH70" s="289"/>
      <c r="BI70" s="290"/>
      <c r="BJ70" s="291"/>
      <c r="BK70" s="292"/>
      <c r="BL70" s="293"/>
      <c r="BM70" s="293"/>
      <c r="BN70" s="227"/>
      <c r="BO70" s="227"/>
      <c r="BP70" s="227"/>
      <c r="BQ70" s="216"/>
      <c r="BR70" s="216"/>
      <c r="BS70" s="217"/>
      <c r="BT70" s="217"/>
    </row>
    <row r="71" spans="16:72" ht="20.25" customHeight="1">
      <c r="P71" s="1"/>
      <c r="Q71" s="94"/>
      <c r="R71" s="458" t="str">
        <f>C62</f>
        <v>ALBERT</v>
      </c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587" t="s">
        <v>2</v>
      </c>
      <c r="AD71" s="587"/>
      <c r="AE71" s="592" t="str">
        <f>AC72</f>
        <v>N° 1</v>
      </c>
      <c r="AY71" s="226"/>
      <c r="AZ71" s="220" t="s">
        <v>21</v>
      </c>
      <c r="BA71" s="288" t="s">
        <v>22</v>
      </c>
      <c r="BB71" s="291"/>
      <c r="BC71" s="290"/>
      <c r="BD71" s="291">
        <v>13.999999999999998</v>
      </c>
      <c r="BE71" s="290">
        <v>10</v>
      </c>
      <c r="BF71" s="291"/>
      <c r="BG71" s="290"/>
      <c r="BH71" s="291"/>
      <c r="BI71" s="290"/>
      <c r="BJ71" s="291"/>
      <c r="BK71" s="292"/>
      <c r="BL71" s="293"/>
      <c r="BM71" s="293"/>
      <c r="BN71" s="227"/>
      <c r="BO71" s="227"/>
      <c r="BP71" s="227"/>
      <c r="BQ71" s="216"/>
      <c r="BR71" s="216"/>
      <c r="BS71" s="217"/>
      <c r="BT71" s="217"/>
    </row>
    <row r="72" spans="16:72" ht="20.25" customHeight="1">
      <c r="P72" s="1"/>
      <c r="Q72" s="94"/>
      <c r="R72" s="460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47" t="str">
        <f>V65</f>
        <v>N° 1</v>
      </c>
      <c r="AD72" s="447"/>
      <c r="AE72" s="59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Y72" s="226"/>
      <c r="AZ72" s="220" t="s">
        <v>23</v>
      </c>
      <c r="BA72" s="288" t="s">
        <v>22</v>
      </c>
      <c r="BB72" s="291"/>
      <c r="BC72" s="290"/>
      <c r="BD72" s="291"/>
      <c r="BE72" s="290"/>
      <c r="BF72" s="291">
        <v>18</v>
      </c>
      <c r="BG72" s="290">
        <v>10</v>
      </c>
      <c r="BH72" s="291"/>
      <c r="BI72" s="290"/>
      <c r="BJ72" s="291"/>
      <c r="BK72" s="292"/>
      <c r="BL72" s="293"/>
      <c r="BM72" s="293"/>
      <c r="BN72" s="227"/>
      <c r="BO72" s="227"/>
      <c r="BP72" s="227"/>
      <c r="BQ72" s="216"/>
      <c r="BR72" s="216"/>
      <c r="BS72" s="217"/>
      <c r="BT72" s="217"/>
    </row>
    <row r="73" spans="16:72" ht="20.25" customHeight="1">
      <c r="P73" s="1"/>
      <c r="Q73" s="94"/>
      <c r="R73" s="462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48"/>
      <c r="AD73" s="448"/>
      <c r="AE73" s="59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Y73" s="226"/>
      <c r="AZ73" s="220" t="s">
        <v>24</v>
      </c>
      <c r="BA73" s="288" t="s">
        <v>22</v>
      </c>
      <c r="BB73" s="291">
        <v>13.333333333333334</v>
      </c>
      <c r="BC73" s="290">
        <v>10</v>
      </c>
      <c r="BD73" s="291"/>
      <c r="BE73" s="290"/>
      <c r="BF73" s="291"/>
      <c r="BG73" s="290"/>
      <c r="BH73" s="291">
        <v>18</v>
      </c>
      <c r="BI73" s="290">
        <v>10</v>
      </c>
      <c r="BJ73" s="291">
        <v>18.000000000000004</v>
      </c>
      <c r="BK73" s="292">
        <v>10.000000000000002</v>
      </c>
      <c r="BL73" s="293"/>
      <c r="BM73" s="293"/>
      <c r="BN73" s="227"/>
      <c r="BO73" s="227"/>
      <c r="BP73" s="227"/>
      <c r="BQ73" s="216"/>
      <c r="BR73" s="216"/>
      <c r="BS73" s="217"/>
      <c r="BT73" s="217"/>
    </row>
    <row r="74" spans="16:72" ht="30" customHeight="1">
      <c r="P74" s="1"/>
      <c r="Q74" s="94"/>
      <c r="R74" s="588" t="s">
        <v>84</v>
      </c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90"/>
      <c r="AE74" s="445" t="str">
        <f>R71</f>
        <v>ALBERT</v>
      </c>
      <c r="AY74" s="226"/>
      <c r="AZ74" s="226"/>
      <c r="BA74" s="226"/>
      <c r="BB74" s="294"/>
      <c r="BC74" s="288"/>
      <c r="BD74" s="295"/>
      <c r="BE74" s="293"/>
      <c r="BF74" s="295"/>
      <c r="BG74" s="293"/>
      <c r="BH74" s="295"/>
      <c r="BI74" s="293"/>
      <c r="BJ74" s="295"/>
      <c r="BK74" s="293"/>
      <c r="BL74" s="295"/>
      <c r="BM74" s="293"/>
      <c r="BN74" s="227"/>
      <c r="BO74" s="227"/>
      <c r="BP74" s="227"/>
      <c r="BQ74" s="216"/>
      <c r="BR74" s="216"/>
      <c r="BS74" s="217"/>
      <c r="BT74" s="217"/>
    </row>
    <row r="75" spans="16:72" ht="41.25" customHeight="1">
      <c r="P75" s="1"/>
      <c r="Q75" s="94"/>
      <c r="R75" s="397"/>
      <c r="S75" s="456" t="s">
        <v>284</v>
      </c>
      <c r="T75" s="456"/>
      <c r="U75" s="456"/>
      <c r="V75" s="457"/>
      <c r="W75" s="128">
        <v>19</v>
      </c>
      <c r="X75" s="450"/>
      <c r="Y75" s="450"/>
      <c r="Z75" s="450"/>
      <c r="AA75" s="450"/>
      <c r="AB75" s="450"/>
      <c r="AC75" s="450"/>
      <c r="AD75" s="450"/>
      <c r="AE75" s="445"/>
      <c r="AF75" s="3"/>
      <c r="AG75" s="595" t="s">
        <v>302</v>
      </c>
      <c r="AH75" s="595"/>
      <c r="AI75" s="595"/>
      <c r="AJ75" s="3"/>
      <c r="AK75" s="3"/>
      <c r="AL75" s="3"/>
      <c r="AM75" s="3"/>
      <c r="AN75" s="3"/>
      <c r="AO75" s="3"/>
      <c r="AP75" s="3"/>
      <c r="AY75" s="228"/>
      <c r="AZ75" s="228"/>
      <c r="BA75" s="272"/>
      <c r="BB75" s="228"/>
      <c r="BC75" s="228"/>
      <c r="BD75" s="228"/>
      <c r="BE75" s="228"/>
      <c r="BF75" s="228"/>
      <c r="BG75" s="228"/>
      <c r="BH75" s="228"/>
      <c r="BI75" s="228"/>
      <c r="BJ75" s="230"/>
      <c r="BK75" s="230"/>
      <c r="BL75" s="230"/>
      <c r="BM75" s="230"/>
      <c r="BN75" s="227"/>
      <c r="BO75" s="227"/>
      <c r="BP75" s="227"/>
      <c r="BQ75" s="216"/>
      <c r="BR75" s="216"/>
      <c r="BS75" s="217"/>
      <c r="BT75" s="217"/>
    </row>
    <row r="76" spans="16:72" ht="46.5" customHeight="1">
      <c r="P76" s="1"/>
      <c r="Q76" s="94"/>
      <c r="R76" s="399">
        <v>1</v>
      </c>
      <c r="S76" s="450" t="s">
        <v>599</v>
      </c>
      <c r="T76" s="450"/>
      <c r="U76" s="450"/>
      <c r="V76" s="451"/>
      <c r="W76" s="128">
        <v>20</v>
      </c>
      <c r="X76" s="450" t="s">
        <v>599</v>
      </c>
      <c r="Y76" s="450"/>
      <c r="Z76" s="450"/>
      <c r="AA76" s="450"/>
      <c r="AB76" s="450"/>
      <c r="AC76" s="450"/>
      <c r="AD76" s="450"/>
      <c r="AE76" s="445"/>
      <c r="AF76" s="3"/>
      <c r="AG76" s="596" t="s">
        <v>303</v>
      </c>
      <c r="AH76" s="596"/>
      <c r="AI76" s="596"/>
      <c r="AJ76" s="3"/>
      <c r="AK76" s="3"/>
      <c r="AL76" s="3"/>
      <c r="AM76" s="3"/>
      <c r="AN76" s="3"/>
      <c r="AO76" s="3"/>
      <c r="AP76" s="3"/>
      <c r="AY76" s="296"/>
      <c r="AZ76" s="297"/>
      <c r="BA76" s="298">
        <v>0</v>
      </c>
      <c r="BB76" s="299">
        <v>69.625</v>
      </c>
      <c r="BC76" s="299">
        <v>52.21875</v>
      </c>
      <c r="BD76" s="299">
        <v>28.549999999999997</v>
      </c>
      <c r="BE76" s="299">
        <v>20.392857142857146</v>
      </c>
      <c r="BF76" s="299">
        <v>56.184999999999995</v>
      </c>
      <c r="BG76" s="299">
        <v>31.21388888888889</v>
      </c>
      <c r="BH76" s="299">
        <v>39.467</v>
      </c>
      <c r="BI76" s="299">
        <v>21.926111111111112</v>
      </c>
      <c r="BJ76" s="299">
        <v>35.03333333333333</v>
      </c>
      <c r="BK76" s="299">
        <v>19.46296296296297</v>
      </c>
      <c r="BL76" s="230"/>
      <c r="BM76" s="230"/>
      <c r="BN76" s="227"/>
      <c r="BO76" s="227"/>
      <c r="BP76" s="227"/>
      <c r="BQ76" s="216"/>
      <c r="BR76" s="216"/>
      <c r="BS76" s="217"/>
      <c r="BT76" s="217"/>
    </row>
    <row r="77" spans="16:72" ht="38.25" customHeight="1">
      <c r="P77" s="1"/>
      <c r="Q77" s="94"/>
      <c r="R77" s="399">
        <v>2</v>
      </c>
      <c r="S77" s="396" t="s">
        <v>600</v>
      </c>
      <c r="T77" s="405"/>
      <c r="U77" s="405"/>
      <c r="V77" s="406"/>
      <c r="W77" s="128">
        <v>21</v>
      </c>
      <c r="X77" s="396" t="s">
        <v>600</v>
      </c>
      <c r="Y77" s="407"/>
      <c r="Z77" s="407"/>
      <c r="AA77" s="407"/>
      <c r="AB77" s="407"/>
      <c r="AC77" s="407"/>
      <c r="AD77" s="408"/>
      <c r="AE77" s="445"/>
      <c r="AF77" s="3"/>
      <c r="AG77" s="365" t="s">
        <v>200</v>
      </c>
      <c r="AH77" s="396"/>
      <c r="AJ77" s="366" t="s">
        <v>304</v>
      </c>
      <c r="AK77" s="396"/>
      <c r="AL77" s="3"/>
      <c r="AM77" s="3"/>
      <c r="AN77" s="3"/>
      <c r="AO77" s="3"/>
      <c r="AP77" s="3"/>
      <c r="AY77" s="300"/>
      <c r="AZ77" s="221"/>
      <c r="BA77" s="86" t="s">
        <v>69</v>
      </c>
      <c r="BB77" s="301">
        <v>0.69625</v>
      </c>
      <c r="BC77" s="302">
        <v>5.221875</v>
      </c>
      <c r="BD77" s="301">
        <v>0.2855</v>
      </c>
      <c r="BE77" s="302">
        <v>2.0392857142857146</v>
      </c>
      <c r="BF77" s="301">
        <v>0.56185</v>
      </c>
      <c r="BG77" s="302">
        <v>3.1213888888888888</v>
      </c>
      <c r="BH77" s="301">
        <v>0.39466999999999997</v>
      </c>
      <c r="BI77" s="302">
        <v>2.1926111111111113</v>
      </c>
      <c r="BJ77" s="301">
        <v>0.35033333333333333</v>
      </c>
      <c r="BK77" s="302">
        <v>1.9462962962962969</v>
      </c>
      <c r="BL77" s="230"/>
      <c r="BM77" s="230"/>
      <c r="BN77" s="227"/>
      <c r="BO77" s="227"/>
      <c r="BP77" s="227"/>
      <c r="BQ77" s="216"/>
      <c r="BR77" s="216"/>
      <c r="BS77" s="217"/>
      <c r="BT77" s="217"/>
    </row>
    <row r="78" spans="16:72" ht="39" customHeight="1">
      <c r="P78" s="1"/>
      <c r="Q78" s="94"/>
      <c r="R78" s="129">
        <v>3</v>
      </c>
      <c r="S78" s="396"/>
      <c r="T78" s="405"/>
      <c r="U78" s="405"/>
      <c r="V78" s="406"/>
      <c r="W78" s="128"/>
      <c r="X78" s="407"/>
      <c r="Y78" s="407"/>
      <c r="Z78" s="407"/>
      <c r="AA78" s="407"/>
      <c r="AB78" s="407"/>
      <c r="AC78" s="407"/>
      <c r="AD78" s="408"/>
      <c r="AE78" s="445"/>
      <c r="AF78" s="3"/>
      <c r="AG78" s="365" t="s">
        <v>307</v>
      </c>
      <c r="AH78" s="396"/>
      <c r="AJ78" s="366" t="s">
        <v>308</v>
      </c>
      <c r="AK78" s="396"/>
      <c r="AL78" s="3"/>
      <c r="AM78" s="3"/>
      <c r="AN78" s="3"/>
      <c r="AO78" s="3"/>
      <c r="AP78" s="3"/>
      <c r="AY78" s="303"/>
      <c r="AZ78" s="222"/>
      <c r="BA78" s="96" t="s">
        <v>72</v>
      </c>
      <c r="BB78" s="304">
        <v>2.4045833333333335</v>
      </c>
      <c r="BC78" s="305">
        <v>18.034375</v>
      </c>
      <c r="BD78" s="304">
        <v>1.8255</v>
      </c>
      <c r="BE78" s="305">
        <v>13.039285714285716</v>
      </c>
      <c r="BF78" s="304">
        <v>3.0818499999999993</v>
      </c>
      <c r="BG78" s="305">
        <v>17.12138888888889</v>
      </c>
      <c r="BH78" s="304">
        <v>2.1946700000000003</v>
      </c>
      <c r="BI78" s="305">
        <v>12.192611111111113</v>
      </c>
      <c r="BJ78" s="304">
        <v>2.150333333333334</v>
      </c>
      <c r="BK78" s="305">
        <v>11.946296296296296</v>
      </c>
      <c r="BL78" s="230"/>
      <c r="BM78" s="230"/>
      <c r="BN78" s="227"/>
      <c r="BO78" s="227"/>
      <c r="BP78" s="227"/>
      <c r="BQ78" s="216"/>
      <c r="BR78" s="216"/>
      <c r="BS78" s="217"/>
      <c r="BT78" s="217"/>
    </row>
    <row r="79" spans="16:72" ht="39" customHeight="1">
      <c r="P79" s="1"/>
      <c r="Q79" s="94"/>
      <c r="R79" s="129">
        <v>4</v>
      </c>
      <c r="S79" s="396"/>
      <c r="T79" s="405"/>
      <c r="U79" s="405"/>
      <c r="V79" s="406"/>
      <c r="W79" s="128"/>
      <c r="X79" s="452" t="s">
        <v>93</v>
      </c>
      <c r="Y79" s="452"/>
      <c r="Z79" s="452"/>
      <c r="AA79" s="452"/>
      <c r="AB79" s="452"/>
      <c r="AC79" s="452"/>
      <c r="AD79" s="488"/>
      <c r="AE79" s="445"/>
      <c r="AF79" s="3"/>
      <c r="AG79" s="365" t="s">
        <v>311</v>
      </c>
      <c r="AH79" s="396"/>
      <c r="AJ79" s="366" t="s">
        <v>312</v>
      </c>
      <c r="AK79" s="396"/>
      <c r="AL79" s="3"/>
      <c r="AM79" s="3"/>
      <c r="AN79" s="3"/>
      <c r="AO79" s="3"/>
      <c r="AP79" s="3"/>
      <c r="AY79" s="228"/>
      <c r="AZ79" s="228"/>
      <c r="BA79" s="272"/>
      <c r="BB79" s="228"/>
      <c r="BC79" s="228"/>
      <c r="BD79" s="228"/>
      <c r="BE79" s="228"/>
      <c r="BF79" s="228"/>
      <c r="BG79" s="228"/>
      <c r="BH79" s="228"/>
      <c r="BI79" s="228"/>
      <c r="BJ79" s="230"/>
      <c r="BK79" s="230"/>
      <c r="BL79" s="230"/>
      <c r="BM79" s="230"/>
      <c r="BN79" s="227"/>
      <c r="BO79" s="227"/>
      <c r="BP79" s="227"/>
      <c r="BQ79" s="216"/>
      <c r="BR79" s="216"/>
      <c r="BS79" s="217"/>
      <c r="BT79" s="217"/>
    </row>
    <row r="80" spans="16:72" ht="39" customHeight="1">
      <c r="P80" s="1"/>
      <c r="Q80" s="94"/>
      <c r="R80" s="129">
        <v>5</v>
      </c>
      <c r="S80" s="396"/>
      <c r="T80" s="405"/>
      <c r="U80" s="405"/>
      <c r="V80" s="406"/>
      <c r="W80" s="128">
        <v>1</v>
      </c>
      <c r="X80" s="407"/>
      <c r="Y80" s="407"/>
      <c r="Z80" s="407"/>
      <c r="AA80" s="407"/>
      <c r="AB80" s="407"/>
      <c r="AC80" s="407"/>
      <c r="AD80" s="408"/>
      <c r="AE80" s="445"/>
      <c r="AF80" s="3"/>
      <c r="AG80" s="365" t="s">
        <v>323</v>
      </c>
      <c r="AH80" s="396"/>
      <c r="AJ80" s="366" t="s">
        <v>324</v>
      </c>
      <c r="AK80" s="396"/>
      <c r="AL80" s="3"/>
      <c r="AM80" s="3"/>
      <c r="AN80" s="3"/>
      <c r="AO80" s="3"/>
      <c r="AP80" s="3"/>
      <c r="AY80" s="228"/>
      <c r="AZ80" s="228"/>
      <c r="BA80" s="229"/>
      <c r="BB80" s="228"/>
      <c r="BC80" s="228"/>
      <c r="BD80" s="228"/>
      <c r="BE80" s="228"/>
      <c r="BF80" s="228"/>
      <c r="BG80" s="228"/>
      <c r="BH80" s="228"/>
      <c r="BI80" s="228"/>
      <c r="BJ80" s="230"/>
      <c r="BK80" s="230"/>
      <c r="BL80" s="230"/>
      <c r="BM80" s="230"/>
      <c r="BN80" s="227"/>
      <c r="BO80" s="227"/>
      <c r="BP80" s="227"/>
      <c r="BQ80" s="216"/>
      <c r="BR80" s="216"/>
      <c r="BS80" s="217"/>
      <c r="BT80" s="217"/>
    </row>
    <row r="81" spans="16:72" ht="39" customHeight="1">
      <c r="P81" s="1"/>
      <c r="Q81" s="94"/>
      <c r="R81" s="129">
        <v>6</v>
      </c>
      <c r="S81" s="396"/>
      <c r="T81" s="405"/>
      <c r="U81" s="405"/>
      <c r="V81" s="406"/>
      <c r="W81" s="128">
        <v>2</v>
      </c>
      <c r="X81" s="407"/>
      <c r="Y81" s="407"/>
      <c r="Z81" s="407"/>
      <c r="AA81" s="407"/>
      <c r="AB81" s="407"/>
      <c r="AC81" s="407"/>
      <c r="AD81" s="408"/>
      <c r="AE81" s="445"/>
      <c r="AG81" s="365" t="s">
        <v>335</v>
      </c>
      <c r="AH81" s="396"/>
      <c r="AJ81" s="366" t="s">
        <v>336</v>
      </c>
      <c r="AK81" s="396"/>
      <c r="AY81" s="228"/>
      <c r="AZ81" s="363" t="s">
        <v>298</v>
      </c>
      <c r="BA81" s="228"/>
      <c r="BB81" s="228"/>
      <c r="BC81" s="228"/>
      <c r="BD81" s="228"/>
      <c r="BE81" s="228"/>
      <c r="BF81" s="228"/>
      <c r="BG81" s="228"/>
      <c r="BH81" s="228"/>
      <c r="BI81" s="228"/>
      <c r="BJ81" s="227"/>
      <c r="BK81" s="227"/>
      <c r="BL81" s="227"/>
      <c r="BM81" s="227"/>
      <c r="BN81" s="227"/>
      <c r="BO81" s="227"/>
      <c r="BP81" s="227"/>
      <c r="BQ81" s="216"/>
      <c r="BR81" s="216"/>
      <c r="BS81" s="217"/>
      <c r="BT81" s="217"/>
    </row>
    <row r="82" spans="16:72" ht="39" customHeight="1">
      <c r="P82" s="1"/>
      <c r="Q82" s="94"/>
      <c r="R82" s="129">
        <v>7</v>
      </c>
      <c r="S82" s="396"/>
      <c r="T82" s="405"/>
      <c r="U82" s="405"/>
      <c r="V82" s="406"/>
      <c r="W82" s="128">
        <v>3</v>
      </c>
      <c r="X82" s="407"/>
      <c r="Y82" s="407"/>
      <c r="Z82" s="407"/>
      <c r="AA82" s="407"/>
      <c r="AB82" s="407"/>
      <c r="AC82" s="407"/>
      <c r="AD82" s="408"/>
      <c r="AE82" s="445"/>
      <c r="AF82" s="3"/>
      <c r="AG82" s="365" t="s">
        <v>347</v>
      </c>
      <c r="AH82" s="396"/>
      <c r="AJ82" s="366" t="s">
        <v>348</v>
      </c>
      <c r="AK82" s="396"/>
      <c r="AL82" s="3"/>
      <c r="AM82" s="3"/>
      <c r="AN82" s="3"/>
      <c r="AY82" s="228"/>
      <c r="AZ82" s="228"/>
      <c r="BA82" s="272"/>
      <c r="BB82" s="228"/>
      <c r="BC82" s="228"/>
      <c r="BD82" s="228"/>
      <c r="BE82" s="228"/>
      <c r="BF82" s="228"/>
      <c r="BG82" s="228"/>
      <c r="BH82" s="228"/>
      <c r="BI82" s="228"/>
      <c r="BJ82" s="230"/>
      <c r="BK82" s="230"/>
      <c r="BL82" s="230"/>
      <c r="BM82" s="230"/>
      <c r="BN82" s="227"/>
      <c r="BO82" s="227"/>
      <c r="BP82" s="227"/>
      <c r="BQ82" s="216"/>
      <c r="BR82" s="216"/>
      <c r="BS82" s="217"/>
      <c r="BT82" s="217"/>
    </row>
    <row r="83" spans="16:72" ht="39" customHeight="1">
      <c r="P83" s="1"/>
      <c r="Q83" s="94"/>
      <c r="R83" s="129">
        <v>8</v>
      </c>
      <c r="S83" s="396"/>
      <c r="T83" s="405"/>
      <c r="U83" s="405"/>
      <c r="V83" s="406"/>
      <c r="W83" s="128">
        <v>4</v>
      </c>
      <c r="X83" s="407"/>
      <c r="Y83" s="407"/>
      <c r="Z83" s="407"/>
      <c r="AA83" s="407"/>
      <c r="AB83" s="407"/>
      <c r="AC83" s="407"/>
      <c r="AD83" s="408"/>
      <c r="AE83" s="445"/>
      <c r="AF83" s="3"/>
      <c r="AG83" s="365" t="s">
        <v>357</v>
      </c>
      <c r="AH83" s="396"/>
      <c r="AJ83" s="366" t="s">
        <v>358</v>
      </c>
      <c r="AK83" s="396"/>
      <c r="AL83" s="3"/>
      <c r="AM83" s="3"/>
      <c r="AN83" s="3"/>
      <c r="AY83" s="228"/>
      <c r="AZ83" s="228"/>
      <c r="BA83" s="306" t="s">
        <v>253</v>
      </c>
      <c r="BB83" s="228"/>
      <c r="BC83" s="228"/>
      <c r="BD83" s="228"/>
      <c r="BE83" s="228"/>
      <c r="BF83" s="228"/>
      <c r="BG83" s="228"/>
      <c r="BH83" s="228"/>
      <c r="BI83" s="228"/>
      <c r="BJ83" s="230"/>
      <c r="BK83" s="230"/>
      <c r="BL83" s="230"/>
      <c r="BM83" s="230"/>
      <c r="BN83" s="227"/>
      <c r="BO83" s="227"/>
      <c r="BP83" s="227"/>
      <c r="BQ83" s="216"/>
      <c r="BR83" s="216"/>
      <c r="BS83" s="217"/>
      <c r="BT83" s="217"/>
    </row>
    <row r="84" spans="16:72" ht="39" customHeight="1">
      <c r="P84" s="1"/>
      <c r="Q84" s="94"/>
      <c r="R84" s="129">
        <v>9</v>
      </c>
      <c r="S84" s="396"/>
      <c r="T84" s="405"/>
      <c r="U84" s="405"/>
      <c r="V84" s="406"/>
      <c r="W84" s="128">
        <v>5</v>
      </c>
      <c r="X84" s="407"/>
      <c r="Y84" s="407"/>
      <c r="Z84" s="407"/>
      <c r="AA84" s="407"/>
      <c r="AB84" s="407"/>
      <c r="AC84" s="407"/>
      <c r="AD84" s="408"/>
      <c r="AE84" s="445"/>
      <c r="AF84" s="3"/>
      <c r="AG84" s="365" t="s">
        <v>368</v>
      </c>
      <c r="AH84" s="396"/>
      <c r="AJ84" s="366" t="s">
        <v>369</v>
      </c>
      <c r="AK84" s="396"/>
      <c r="AL84" s="3"/>
      <c r="AM84" s="3"/>
      <c r="AN84" s="3"/>
      <c r="AY84" s="228"/>
      <c r="AZ84" s="228"/>
      <c r="BA84" s="306"/>
      <c r="BB84" s="228"/>
      <c r="BC84" s="228"/>
      <c r="BD84" s="228"/>
      <c r="BE84" s="228"/>
      <c r="BF84" s="228"/>
      <c r="BG84" s="228"/>
      <c r="BH84" s="228"/>
      <c r="BI84" s="228"/>
      <c r="BJ84" s="230"/>
      <c r="BK84" s="230"/>
      <c r="BL84" s="230"/>
      <c r="BM84" s="230"/>
      <c r="BN84" s="227"/>
      <c r="BO84" s="227"/>
      <c r="BP84" s="227"/>
      <c r="BQ84" s="216"/>
      <c r="BR84" s="216"/>
      <c r="BS84" s="217"/>
      <c r="BT84" s="217"/>
    </row>
    <row r="85" spans="16:72" ht="39" customHeight="1">
      <c r="P85" s="1"/>
      <c r="Q85" s="94"/>
      <c r="R85" s="129">
        <v>10</v>
      </c>
      <c r="S85" s="396"/>
      <c r="T85" s="405"/>
      <c r="U85" s="405"/>
      <c r="V85" s="406"/>
      <c r="W85" s="128">
        <v>6</v>
      </c>
      <c r="X85" s="407"/>
      <c r="Y85" s="407"/>
      <c r="Z85" s="407"/>
      <c r="AA85" s="407"/>
      <c r="AB85" s="407"/>
      <c r="AC85" s="407"/>
      <c r="AD85" s="408"/>
      <c r="AE85" s="445"/>
      <c r="AF85" s="3"/>
      <c r="AG85" s="365" t="s">
        <v>379</v>
      </c>
      <c r="AH85" s="396"/>
      <c r="AJ85" s="366" t="s">
        <v>380</v>
      </c>
      <c r="AK85" s="396"/>
      <c r="AL85" s="3"/>
      <c r="AM85" s="3"/>
      <c r="AN85" s="3"/>
      <c r="AY85" s="228"/>
      <c r="AZ85" s="307"/>
      <c r="BA85" s="308"/>
      <c r="BB85" s="528" t="s">
        <v>6</v>
      </c>
      <c r="BC85" s="526"/>
      <c r="BD85" s="537"/>
      <c r="BE85" s="542" t="s">
        <v>7</v>
      </c>
      <c r="BF85" s="526"/>
      <c r="BG85" s="537"/>
      <c r="BH85" s="542" t="s">
        <v>8</v>
      </c>
      <c r="BI85" s="526"/>
      <c r="BJ85" s="537"/>
      <c r="BK85" s="542" t="s">
        <v>9</v>
      </c>
      <c r="BL85" s="526"/>
      <c r="BM85" s="537"/>
      <c r="BN85" s="542" t="s">
        <v>10</v>
      </c>
      <c r="BO85" s="526"/>
      <c r="BP85" s="537"/>
      <c r="BQ85" s="216"/>
      <c r="BR85" s="216"/>
      <c r="BS85" s="217"/>
      <c r="BT85" s="217"/>
    </row>
    <row r="86" spans="16:72" ht="39" customHeight="1">
      <c r="P86" s="1"/>
      <c r="Q86" s="94"/>
      <c r="R86" s="129">
        <v>11</v>
      </c>
      <c r="S86" s="396"/>
      <c r="T86" s="405"/>
      <c r="U86" s="405"/>
      <c r="V86" s="406"/>
      <c r="W86" s="128">
        <v>7</v>
      </c>
      <c r="X86" s="407"/>
      <c r="Y86" s="407"/>
      <c r="Z86" s="407"/>
      <c r="AA86" s="407"/>
      <c r="AB86" s="407"/>
      <c r="AC86" s="407"/>
      <c r="AD86" s="408"/>
      <c r="AE86" s="445"/>
      <c r="AF86" s="3"/>
      <c r="AG86" s="365" t="s">
        <v>391</v>
      </c>
      <c r="AH86" s="396"/>
      <c r="AJ86" s="366" t="s">
        <v>392</v>
      </c>
      <c r="AK86" s="396"/>
      <c r="AL86" s="3"/>
      <c r="AM86" s="3"/>
      <c r="AN86" s="3"/>
      <c r="AY86" s="228"/>
      <c r="AZ86" s="309" t="s">
        <v>200</v>
      </c>
      <c r="BA86" s="309" t="s">
        <v>200</v>
      </c>
      <c r="BB86" s="310" t="s">
        <v>203</v>
      </c>
      <c r="BC86" s="311">
        <v>10</v>
      </c>
      <c r="BD86" s="312"/>
      <c r="BE86" s="310" t="s">
        <v>203</v>
      </c>
      <c r="BF86" s="311">
        <v>10</v>
      </c>
      <c r="BG86" s="312"/>
      <c r="BH86" s="310" t="s">
        <v>203</v>
      </c>
      <c r="BI86" s="311">
        <v>10</v>
      </c>
      <c r="BJ86" s="312"/>
      <c r="BK86" s="310" t="s">
        <v>203</v>
      </c>
      <c r="BL86" s="311">
        <v>10</v>
      </c>
      <c r="BM86" s="312"/>
      <c r="BN86" s="310" t="s">
        <v>203</v>
      </c>
      <c r="BO86" s="311">
        <v>10</v>
      </c>
      <c r="BP86" s="312" t="e">
        <v>#REF!</v>
      </c>
      <c r="BQ86" s="216"/>
      <c r="BR86" s="216"/>
      <c r="BS86" s="217"/>
      <c r="BT86" s="217"/>
    </row>
    <row r="87" spans="16:72" ht="39" customHeight="1">
      <c r="P87" s="1"/>
      <c r="Q87" s="94"/>
      <c r="R87" s="129">
        <v>12</v>
      </c>
      <c r="S87" s="396"/>
      <c r="T87" s="405"/>
      <c r="U87" s="405"/>
      <c r="V87" s="406"/>
      <c r="W87" s="128">
        <v>8</v>
      </c>
      <c r="X87" s="407"/>
      <c r="Y87" s="407"/>
      <c r="Z87" s="407"/>
      <c r="AA87" s="407"/>
      <c r="AB87" s="407"/>
      <c r="AC87" s="407"/>
      <c r="AD87" s="408"/>
      <c r="AE87" s="445"/>
      <c r="AF87" s="3"/>
      <c r="AG87" s="365" t="s">
        <v>398</v>
      </c>
      <c r="AH87" s="396"/>
      <c r="AJ87" s="365">
        <v>4</v>
      </c>
      <c r="AK87" s="396"/>
      <c r="AL87" s="3"/>
      <c r="AM87" s="3"/>
      <c r="AN87" s="3"/>
      <c r="AY87" s="228"/>
      <c r="AZ87" s="313"/>
      <c r="BA87" s="314" t="s">
        <v>12</v>
      </c>
      <c r="BB87" s="315">
        <v>100</v>
      </c>
      <c r="BC87" s="316"/>
      <c r="BD87" s="312"/>
      <c r="BE87" s="317">
        <v>100</v>
      </c>
      <c r="BF87" s="316"/>
      <c r="BG87" s="312"/>
      <c r="BH87" s="317">
        <v>100</v>
      </c>
      <c r="BI87" s="316"/>
      <c r="BJ87" s="312"/>
      <c r="BK87" s="317">
        <v>100</v>
      </c>
      <c r="BL87" s="316"/>
      <c r="BM87" s="312"/>
      <c r="BN87" s="317">
        <v>100</v>
      </c>
      <c r="BO87" s="316"/>
      <c r="BP87" s="312"/>
      <c r="BQ87" s="216"/>
      <c r="BR87" s="216"/>
      <c r="BS87" s="217"/>
      <c r="BT87" s="217"/>
    </row>
    <row r="88" spans="16:72" ht="39" customHeight="1">
      <c r="P88" s="1"/>
      <c r="Q88" s="94"/>
      <c r="R88" s="129">
        <v>13</v>
      </c>
      <c r="S88" s="396"/>
      <c r="T88" s="405"/>
      <c r="U88" s="405"/>
      <c r="V88" s="406"/>
      <c r="W88" s="128">
        <v>9</v>
      </c>
      <c r="X88" s="407"/>
      <c r="Y88" s="407"/>
      <c r="Z88" s="407"/>
      <c r="AA88" s="407"/>
      <c r="AB88" s="407"/>
      <c r="AC88" s="407"/>
      <c r="AD88" s="408"/>
      <c r="AE88" s="445"/>
      <c r="AF88" s="3"/>
      <c r="AG88" s="365" t="s">
        <v>406</v>
      </c>
      <c r="AH88" s="396"/>
      <c r="AJ88" s="365">
        <v>6</v>
      </c>
      <c r="AK88" s="396"/>
      <c r="AL88" s="3"/>
      <c r="AM88" s="3"/>
      <c r="AN88" s="3"/>
      <c r="AY88" s="228"/>
      <c r="AZ88" s="318" t="s">
        <v>204</v>
      </c>
      <c r="BA88" s="319" t="s">
        <v>18</v>
      </c>
      <c r="BB88" s="320" t="s">
        <v>16</v>
      </c>
      <c r="BC88" s="321" t="s">
        <v>17</v>
      </c>
      <c r="BD88" s="322" t="s">
        <v>19</v>
      </c>
      <c r="BE88" s="323" t="s">
        <v>16</v>
      </c>
      <c r="BF88" s="321" t="s">
        <v>17</v>
      </c>
      <c r="BG88" s="322" t="s">
        <v>19</v>
      </c>
      <c r="BH88" s="323" t="s">
        <v>16</v>
      </c>
      <c r="BI88" s="321" t="s">
        <v>17</v>
      </c>
      <c r="BJ88" s="322" t="s">
        <v>19</v>
      </c>
      <c r="BK88" s="323" t="s">
        <v>16</v>
      </c>
      <c r="BL88" s="321" t="s">
        <v>17</v>
      </c>
      <c r="BM88" s="322" t="s">
        <v>19</v>
      </c>
      <c r="BN88" s="323" t="s">
        <v>16</v>
      </c>
      <c r="BO88" s="321" t="s">
        <v>17</v>
      </c>
      <c r="BP88" s="322" t="s">
        <v>19</v>
      </c>
      <c r="BQ88" s="216"/>
      <c r="BR88" s="216"/>
      <c r="BS88" s="217"/>
      <c r="BT88" s="217"/>
    </row>
    <row r="89" spans="16:72" ht="39" customHeight="1">
      <c r="P89" s="1"/>
      <c r="Q89" s="94"/>
      <c r="R89" s="129">
        <v>14</v>
      </c>
      <c r="S89" s="396"/>
      <c r="T89" s="405"/>
      <c r="U89" s="405"/>
      <c r="V89" s="406"/>
      <c r="W89" s="128">
        <v>10</v>
      </c>
      <c r="X89" s="407"/>
      <c r="Y89" s="407"/>
      <c r="Z89" s="407"/>
      <c r="AA89" s="407"/>
      <c r="AB89" s="407"/>
      <c r="AC89" s="407"/>
      <c r="AD89" s="408"/>
      <c r="AE89" s="445"/>
      <c r="AF89" s="3"/>
      <c r="AJ89" s="3"/>
      <c r="AK89" s="3"/>
      <c r="AL89" s="3"/>
      <c r="AM89" s="3"/>
      <c r="AN89" s="3"/>
      <c r="AY89" s="228"/>
      <c r="AZ89" s="288" t="s">
        <v>22</v>
      </c>
      <c r="BA89" s="324">
        <v>1</v>
      </c>
      <c r="BB89" s="325">
        <v>5.833333333333333</v>
      </c>
      <c r="BC89" s="326">
        <v>4.374999999999999</v>
      </c>
      <c r="BD89" s="327">
        <v>0.037273695420660266</v>
      </c>
      <c r="BE89" s="325">
        <v>0.8</v>
      </c>
      <c r="BF89" s="326">
        <v>0.5714285714285715</v>
      </c>
      <c r="BG89" s="327">
        <v>0.004716981132075472</v>
      </c>
      <c r="BH89" s="325">
        <v>6</v>
      </c>
      <c r="BI89" s="326">
        <v>3.3333333333333335</v>
      </c>
      <c r="BJ89" s="327">
        <v>0.021660649819494587</v>
      </c>
      <c r="BK89" s="325">
        <v>0.9000000000000001</v>
      </c>
      <c r="BL89" s="326">
        <v>0.5000000000000001</v>
      </c>
      <c r="BM89" s="327">
        <v>0.004504504504504505</v>
      </c>
      <c r="BN89" s="325">
        <v>0.33333333333333337</v>
      </c>
      <c r="BO89" s="326">
        <v>0.1851851851851852</v>
      </c>
      <c r="BP89" s="328">
        <v>0.0016778523489932883</v>
      </c>
      <c r="BQ89" s="216"/>
      <c r="BR89" s="216"/>
      <c r="BS89" s="217"/>
      <c r="BT89" s="217"/>
    </row>
    <row r="90" spans="16:72" ht="39" customHeight="1">
      <c r="P90" s="1"/>
      <c r="Q90" s="94"/>
      <c r="R90" s="129">
        <v>15</v>
      </c>
      <c r="S90" s="396"/>
      <c r="T90" s="405"/>
      <c r="U90" s="405"/>
      <c r="V90" s="406"/>
      <c r="W90" s="128">
        <v>11</v>
      </c>
      <c r="X90" s="407"/>
      <c r="Y90" s="407"/>
      <c r="Z90" s="407"/>
      <c r="AA90" s="407"/>
      <c r="AB90" s="407"/>
      <c r="AC90" s="407"/>
      <c r="AD90" s="408"/>
      <c r="AE90" s="445"/>
      <c r="AF90" s="3"/>
      <c r="AG90" s="596" t="s">
        <v>421</v>
      </c>
      <c r="AH90" s="596"/>
      <c r="AI90" s="596"/>
      <c r="AJ90" s="3"/>
      <c r="AK90" s="3"/>
      <c r="AL90" s="3"/>
      <c r="AM90" s="3"/>
      <c r="AN90" s="3"/>
      <c r="AY90" s="228"/>
      <c r="AZ90" s="288" t="s">
        <v>22</v>
      </c>
      <c r="BA90" s="324">
        <v>1</v>
      </c>
      <c r="BB90" s="325">
        <v>4</v>
      </c>
      <c r="BC90" s="326">
        <v>3</v>
      </c>
      <c r="BD90" s="327">
        <v>0.025559105431309903</v>
      </c>
      <c r="BE90" s="325">
        <v>0.8</v>
      </c>
      <c r="BF90" s="326">
        <v>0.5714285714285715</v>
      </c>
      <c r="BG90" s="327">
        <v>0.004716981132075472</v>
      </c>
      <c r="BH90" s="325">
        <v>1</v>
      </c>
      <c r="BI90" s="326">
        <v>0.5555555555555556</v>
      </c>
      <c r="BJ90" s="327">
        <v>0.0036101083032490976</v>
      </c>
      <c r="BK90" s="325">
        <v>0.9000000000000001</v>
      </c>
      <c r="BL90" s="326">
        <v>0.5000000000000001</v>
      </c>
      <c r="BM90" s="327">
        <v>0.004504504504504505</v>
      </c>
      <c r="BN90" s="325">
        <v>0.33333333333333337</v>
      </c>
      <c r="BO90" s="326">
        <v>0.1851851851851852</v>
      </c>
      <c r="BP90" s="328">
        <v>0.0016778523489932883</v>
      </c>
      <c r="BQ90" s="216"/>
      <c r="BR90" s="216"/>
      <c r="BS90" s="217"/>
      <c r="BT90" s="217"/>
    </row>
    <row r="91" spans="16:72" ht="39" customHeight="1">
      <c r="P91" s="1"/>
      <c r="Q91" s="94"/>
      <c r="R91" s="129">
        <v>16</v>
      </c>
      <c r="S91" s="396"/>
      <c r="T91" s="405"/>
      <c r="U91" s="405"/>
      <c r="V91" s="406"/>
      <c r="W91" s="128">
        <v>12</v>
      </c>
      <c r="X91" s="407"/>
      <c r="Y91" s="407"/>
      <c r="Z91" s="407"/>
      <c r="AA91" s="407"/>
      <c r="AB91" s="407"/>
      <c r="AC91" s="407"/>
      <c r="AD91" s="408"/>
      <c r="AE91" s="445"/>
      <c r="AF91" s="3"/>
      <c r="AG91" s="382" t="s">
        <v>430</v>
      </c>
      <c r="AH91" s="396"/>
      <c r="AJ91" s="382" t="s">
        <v>406</v>
      </c>
      <c r="AK91" s="396"/>
      <c r="AL91" s="3"/>
      <c r="AM91" s="3"/>
      <c r="AN91" s="3"/>
      <c r="AY91" s="228"/>
      <c r="AZ91" s="228"/>
      <c r="BA91" s="306"/>
      <c r="BB91" s="228"/>
      <c r="BC91" s="228"/>
      <c r="BD91" s="228"/>
      <c r="BE91" s="228"/>
      <c r="BF91" s="228"/>
      <c r="BG91" s="228"/>
      <c r="BH91" s="228"/>
      <c r="BI91" s="228"/>
      <c r="BJ91" s="230"/>
      <c r="BK91" s="230"/>
      <c r="BL91" s="230"/>
      <c r="BM91" s="230"/>
      <c r="BN91" s="227"/>
      <c r="BO91" s="227"/>
      <c r="BP91" s="227"/>
      <c r="BQ91" s="216"/>
      <c r="BR91" s="216"/>
      <c r="BS91" s="217"/>
      <c r="BT91" s="217"/>
    </row>
    <row r="92" spans="16:72" ht="39" customHeight="1">
      <c r="P92" s="1"/>
      <c r="Q92" s="94"/>
      <c r="R92" s="129">
        <v>17</v>
      </c>
      <c r="S92" s="396"/>
      <c r="T92" s="405"/>
      <c r="U92" s="405"/>
      <c r="V92" s="406"/>
      <c r="W92" s="128">
        <v>13</v>
      </c>
      <c r="X92" s="407"/>
      <c r="Y92" s="407"/>
      <c r="Z92" s="407"/>
      <c r="AA92" s="407"/>
      <c r="AB92" s="407"/>
      <c r="AC92" s="407"/>
      <c r="AD92" s="408"/>
      <c r="AE92" s="445"/>
      <c r="AF92" s="3"/>
      <c r="AG92" s="382" t="s">
        <v>437</v>
      </c>
      <c r="AH92" s="396"/>
      <c r="AJ92" s="383" t="s">
        <v>438</v>
      </c>
      <c r="AK92" s="396"/>
      <c r="AL92" s="3"/>
      <c r="AM92" s="3"/>
      <c r="AN92" s="3"/>
      <c r="AY92" s="228"/>
      <c r="AZ92" s="228"/>
      <c r="BA92" s="306"/>
      <c r="BB92" s="228"/>
      <c r="BC92" s="228"/>
      <c r="BD92" s="228"/>
      <c r="BE92" s="228"/>
      <c r="BF92" s="228"/>
      <c r="BG92" s="228"/>
      <c r="BH92" s="228"/>
      <c r="BI92" s="228"/>
      <c r="BJ92" s="230"/>
      <c r="BK92" s="230"/>
      <c r="BL92" s="230"/>
      <c r="BM92" s="230"/>
      <c r="BN92" s="227"/>
      <c r="BO92" s="227"/>
      <c r="BP92" s="227"/>
      <c r="BQ92" s="216"/>
      <c r="BR92" s="216"/>
      <c r="BS92" s="217"/>
      <c r="BT92" s="217"/>
    </row>
    <row r="93" spans="16:72" ht="39" customHeight="1">
      <c r="P93" s="1"/>
      <c r="Q93" s="94"/>
      <c r="R93" s="129">
        <v>18</v>
      </c>
      <c r="S93" s="396"/>
      <c r="T93" s="405"/>
      <c r="U93" s="405"/>
      <c r="V93" s="406"/>
      <c r="W93" s="128">
        <v>14</v>
      </c>
      <c r="X93" s="407"/>
      <c r="Y93" s="407"/>
      <c r="Z93" s="407"/>
      <c r="AA93" s="407"/>
      <c r="AB93" s="407"/>
      <c r="AC93" s="407"/>
      <c r="AD93" s="408"/>
      <c r="AE93" s="445"/>
      <c r="AF93" s="3"/>
      <c r="AJ93" s="3"/>
      <c r="AK93" s="3"/>
      <c r="AL93" s="3"/>
      <c r="AM93" s="3"/>
      <c r="AN93" s="3"/>
      <c r="AY93" s="228"/>
      <c r="AZ93" s="329">
        <v>0</v>
      </c>
      <c r="BA93" s="330"/>
      <c r="BB93" s="331">
        <v>156.50000000000003</v>
      </c>
      <c r="BC93" s="299">
        <v>117.375</v>
      </c>
      <c r="BD93" s="332">
        <v>1</v>
      </c>
      <c r="BE93" s="331">
        <v>169.6</v>
      </c>
      <c r="BF93" s="299">
        <v>121.14285714285714</v>
      </c>
      <c r="BG93" s="332">
        <v>1</v>
      </c>
      <c r="BH93" s="331">
        <v>277</v>
      </c>
      <c r="BI93" s="299">
        <v>153.88888888888889</v>
      </c>
      <c r="BJ93" s="332">
        <v>1</v>
      </c>
      <c r="BK93" s="331">
        <v>199.8</v>
      </c>
      <c r="BL93" s="299">
        <v>111</v>
      </c>
      <c r="BM93" s="332">
        <v>0.9999999999999999</v>
      </c>
      <c r="BN93" s="331">
        <v>198.6666666666667</v>
      </c>
      <c r="BO93" s="299">
        <v>110.3703703703704</v>
      </c>
      <c r="BP93" s="332">
        <v>1</v>
      </c>
      <c r="BQ93" s="216"/>
      <c r="BR93" s="216"/>
      <c r="BS93" s="217"/>
      <c r="BT93" s="217"/>
    </row>
    <row r="94" spans="16:72" ht="24.75" customHeight="1">
      <c r="P94" s="1"/>
      <c r="Q94" s="94"/>
      <c r="R94" s="470" t="s">
        <v>118</v>
      </c>
      <c r="S94" s="471"/>
      <c r="T94" s="471"/>
      <c r="U94" s="471"/>
      <c r="V94" s="472"/>
      <c r="W94" s="473" t="s">
        <v>119</v>
      </c>
      <c r="X94" s="471"/>
      <c r="Y94" s="471"/>
      <c r="Z94" s="471"/>
      <c r="AA94" s="471"/>
      <c r="AB94" s="471"/>
      <c r="AC94" s="471"/>
      <c r="AD94" s="471"/>
      <c r="AE94" s="445"/>
      <c r="AF94" s="3"/>
      <c r="AG94" s="596" t="s">
        <v>453</v>
      </c>
      <c r="AH94" s="596"/>
      <c r="AI94" s="596"/>
      <c r="AJ94" s="3"/>
      <c r="AK94" s="3"/>
      <c r="AL94" s="3"/>
      <c r="AM94" s="3"/>
      <c r="AN94" s="3"/>
      <c r="AY94" s="228"/>
      <c r="AZ94" s="221"/>
      <c r="BA94" s="90" t="s">
        <v>70</v>
      </c>
      <c r="BB94" s="333">
        <v>1.5650000000000004</v>
      </c>
      <c r="BC94" s="334">
        <v>11.7375</v>
      </c>
      <c r="BD94" s="335"/>
      <c r="BE94" s="333">
        <v>1.696</v>
      </c>
      <c r="BF94" s="334">
        <v>12.114285714285714</v>
      </c>
      <c r="BG94" s="335"/>
      <c r="BH94" s="333">
        <v>2.77</v>
      </c>
      <c r="BI94" s="334">
        <v>15.38888888888889</v>
      </c>
      <c r="BJ94" s="335"/>
      <c r="BK94" s="333">
        <v>1.9980000000000002</v>
      </c>
      <c r="BL94" s="334">
        <v>11.1</v>
      </c>
      <c r="BM94" s="335"/>
      <c r="BN94" s="333">
        <v>1.9866666666666672</v>
      </c>
      <c r="BO94" s="334">
        <v>11.03703703703704</v>
      </c>
      <c r="BP94" s="335"/>
      <c r="BQ94" s="216"/>
      <c r="BR94" s="216"/>
      <c r="BS94" s="217"/>
      <c r="BT94" s="217"/>
    </row>
    <row r="95" spans="16:72" ht="19.5" customHeight="1">
      <c r="P95" s="1"/>
      <c r="Q95" s="94"/>
      <c r="R95" s="131">
        <v>1</v>
      </c>
      <c r="S95" s="467"/>
      <c r="T95" s="467"/>
      <c r="U95" s="467"/>
      <c r="V95" s="468"/>
      <c r="W95" s="132">
        <v>1</v>
      </c>
      <c r="X95" s="469"/>
      <c r="Y95" s="469"/>
      <c r="Z95" s="469"/>
      <c r="AA95" s="469"/>
      <c r="AB95" s="469"/>
      <c r="AC95" s="469"/>
      <c r="AD95" s="469"/>
      <c r="AE95" s="445"/>
      <c r="AF95" s="3"/>
      <c r="AG95" s="371" t="s">
        <v>313</v>
      </c>
      <c r="AH95" s="396"/>
      <c r="AJ95" s="373" t="s">
        <v>315</v>
      </c>
      <c r="AK95" s="396"/>
      <c r="AL95" s="3"/>
      <c r="AM95" s="3"/>
      <c r="AN95" s="3"/>
      <c r="AY95" s="228"/>
      <c r="AZ95" s="223"/>
      <c r="BA95" s="100" t="s">
        <v>73</v>
      </c>
      <c r="BB95" s="336">
        <v>2</v>
      </c>
      <c r="BC95" s="337">
        <v>2</v>
      </c>
      <c r="BD95" s="338"/>
      <c r="BE95" s="336">
        <v>2</v>
      </c>
      <c r="BF95" s="337">
        <v>2</v>
      </c>
      <c r="BG95" s="338"/>
      <c r="BH95" s="336">
        <v>2</v>
      </c>
      <c r="BI95" s="337">
        <v>2</v>
      </c>
      <c r="BJ95" s="338"/>
      <c r="BK95" s="336">
        <v>2</v>
      </c>
      <c r="BL95" s="337">
        <v>2</v>
      </c>
      <c r="BM95" s="338"/>
      <c r="BN95" s="336">
        <v>2</v>
      </c>
      <c r="BO95" s="337">
        <v>2</v>
      </c>
      <c r="BP95" s="338"/>
      <c r="BQ95" s="216"/>
      <c r="BR95" s="216"/>
      <c r="BS95" s="217"/>
      <c r="BT95" s="217"/>
    </row>
    <row r="96" spans="16:72" ht="19.5" customHeight="1">
      <c r="P96" s="1"/>
      <c r="Q96" s="94"/>
      <c r="R96" s="131">
        <v>2</v>
      </c>
      <c r="S96" s="467"/>
      <c r="T96" s="467"/>
      <c r="U96" s="467"/>
      <c r="V96" s="468"/>
      <c r="W96" s="132">
        <v>2</v>
      </c>
      <c r="X96" s="469"/>
      <c r="Y96" s="469"/>
      <c r="Z96" s="469"/>
      <c r="AA96" s="469"/>
      <c r="AB96" s="469"/>
      <c r="AC96" s="469"/>
      <c r="AD96" s="469"/>
      <c r="AE96" s="445"/>
      <c r="AF96" s="3"/>
      <c r="AG96" s="371" t="s">
        <v>325</v>
      </c>
      <c r="AH96" s="396"/>
      <c r="AJ96" s="373" t="s">
        <v>327</v>
      </c>
      <c r="AK96" s="396"/>
      <c r="AL96" s="3"/>
      <c r="AM96" s="3"/>
      <c r="AN96" s="3"/>
      <c r="AY96" s="228"/>
      <c r="AZ96" s="224"/>
      <c r="BA96" s="90" t="s">
        <v>74</v>
      </c>
      <c r="BB96" s="333">
        <v>3.130000000000001</v>
      </c>
      <c r="BC96" s="334">
        <v>23.475</v>
      </c>
      <c r="BD96" s="339"/>
      <c r="BE96" s="333">
        <v>3.392</v>
      </c>
      <c r="BF96" s="334">
        <v>24.228571428571428</v>
      </c>
      <c r="BG96" s="339"/>
      <c r="BH96" s="333">
        <v>5.54</v>
      </c>
      <c r="BI96" s="334">
        <v>30.77777777777778</v>
      </c>
      <c r="BJ96" s="339"/>
      <c r="BK96" s="333">
        <v>3.9960000000000004</v>
      </c>
      <c r="BL96" s="334">
        <v>22.2</v>
      </c>
      <c r="BM96" s="339"/>
      <c r="BN96" s="333">
        <v>3.9733333333333345</v>
      </c>
      <c r="BO96" s="334">
        <v>22.07407407407408</v>
      </c>
      <c r="BP96" s="339"/>
      <c r="BQ96" s="216"/>
      <c r="BR96" s="216"/>
      <c r="BS96" s="217"/>
      <c r="BT96" s="217"/>
    </row>
    <row r="97" spans="16:72" ht="19.5" customHeight="1">
      <c r="P97" s="1"/>
      <c r="Q97" s="94"/>
      <c r="R97" s="133">
        <v>3</v>
      </c>
      <c r="S97" s="467"/>
      <c r="T97" s="467"/>
      <c r="U97" s="467"/>
      <c r="V97" s="468"/>
      <c r="W97" s="132">
        <v>3</v>
      </c>
      <c r="X97" s="469"/>
      <c r="Y97" s="469"/>
      <c r="Z97" s="469"/>
      <c r="AA97" s="469"/>
      <c r="AB97" s="469"/>
      <c r="AC97" s="469"/>
      <c r="AD97" s="469"/>
      <c r="AE97" s="445"/>
      <c r="AF97" s="3"/>
      <c r="AG97" s="371" t="s">
        <v>337</v>
      </c>
      <c r="AH97" s="396"/>
      <c r="AJ97" s="373" t="s">
        <v>339</v>
      </c>
      <c r="AK97" s="396"/>
      <c r="AL97" s="3"/>
      <c r="AM97" s="3"/>
      <c r="AN97" s="3"/>
      <c r="AY97" s="228"/>
      <c r="AZ97" s="225"/>
      <c r="BA97" s="111" t="s">
        <v>69</v>
      </c>
      <c r="BB97" s="340">
        <v>0.2316666666666667</v>
      </c>
      <c r="BC97" s="341">
        <v>1.7375</v>
      </c>
      <c r="BD97" s="342" t="s">
        <v>22</v>
      </c>
      <c r="BE97" s="340">
        <v>0.156</v>
      </c>
      <c r="BF97" s="341">
        <v>1.1142857142857143</v>
      </c>
      <c r="BG97" s="342" t="s">
        <v>22</v>
      </c>
      <c r="BH97" s="340">
        <v>0.25</v>
      </c>
      <c r="BI97" s="341">
        <v>1.3888888888888888</v>
      </c>
      <c r="BJ97" s="342" t="s">
        <v>22</v>
      </c>
      <c r="BK97" s="340">
        <v>0.19799999999999998</v>
      </c>
      <c r="BL97" s="341">
        <v>1.1</v>
      </c>
      <c r="BM97" s="342" t="s">
        <v>22</v>
      </c>
      <c r="BN97" s="340">
        <v>0.18666666666666668</v>
      </c>
      <c r="BO97" s="341">
        <v>1.0370370370370372</v>
      </c>
      <c r="BP97" s="342" t="s">
        <v>22</v>
      </c>
      <c r="BQ97" s="216"/>
      <c r="BR97" s="216"/>
      <c r="BS97" s="217"/>
      <c r="BT97" s="217"/>
    </row>
    <row r="98" spans="16:72" ht="19.5" customHeight="1">
      <c r="P98" s="1"/>
      <c r="Q98" s="94"/>
      <c r="R98" s="131">
        <v>4</v>
      </c>
      <c r="S98" s="467"/>
      <c r="T98" s="467"/>
      <c r="U98" s="467"/>
      <c r="V98" s="468"/>
      <c r="W98" s="132">
        <v>4</v>
      </c>
      <c r="X98" s="469"/>
      <c r="Y98" s="469"/>
      <c r="Z98" s="469"/>
      <c r="AA98" s="469"/>
      <c r="AB98" s="469"/>
      <c r="AC98" s="469"/>
      <c r="AD98" s="469"/>
      <c r="AE98" s="445"/>
      <c r="AF98" s="3"/>
      <c r="AG98" s="371" t="s">
        <v>349</v>
      </c>
      <c r="AH98" s="396"/>
      <c r="AJ98" s="373" t="s">
        <v>351</v>
      </c>
      <c r="AK98" s="396"/>
      <c r="AL98" s="3"/>
      <c r="AM98" s="3"/>
      <c r="AN98" s="3"/>
      <c r="AY98" s="228"/>
      <c r="AZ98" s="228"/>
      <c r="BA98" s="306"/>
      <c r="BB98" s="228"/>
      <c r="BC98" s="228"/>
      <c r="BD98" s="228"/>
      <c r="BE98" s="228"/>
      <c r="BF98" s="228"/>
      <c r="BG98" s="228"/>
      <c r="BH98" s="228"/>
      <c r="BI98" s="228"/>
      <c r="BJ98" s="230"/>
      <c r="BK98" s="230"/>
      <c r="BL98" s="230"/>
      <c r="BM98" s="230"/>
      <c r="BN98" s="227"/>
      <c r="BO98" s="227"/>
      <c r="BP98" s="227"/>
      <c r="BQ98" s="216"/>
      <c r="BR98" s="216"/>
      <c r="BS98" s="217"/>
      <c r="BT98" s="217"/>
    </row>
    <row r="99" spans="16:72" ht="19.5" customHeight="1">
      <c r="P99" s="1"/>
      <c r="Q99" s="94"/>
      <c r="R99" s="131">
        <v>5</v>
      </c>
      <c r="S99" s="467"/>
      <c r="T99" s="467"/>
      <c r="U99" s="467"/>
      <c r="V99" s="468"/>
      <c r="W99" s="132">
        <v>5</v>
      </c>
      <c r="X99" s="469"/>
      <c r="Y99" s="469"/>
      <c r="Z99" s="469"/>
      <c r="AA99" s="469"/>
      <c r="AB99" s="469"/>
      <c r="AC99" s="469"/>
      <c r="AD99" s="469"/>
      <c r="AE99" s="445"/>
      <c r="AF99" s="3"/>
      <c r="AG99" s="371" t="s">
        <v>359</v>
      </c>
      <c r="AH99" s="396"/>
      <c r="AJ99" s="373" t="s">
        <v>361</v>
      </c>
      <c r="AK99" s="396"/>
      <c r="AL99" s="3"/>
      <c r="AM99" s="3"/>
      <c r="AN99" s="3"/>
      <c r="AY99" s="228"/>
      <c r="AZ99" s="228"/>
      <c r="BA99" s="306"/>
      <c r="BB99" s="228"/>
      <c r="BC99" s="228"/>
      <c r="BD99" s="228"/>
      <c r="BE99" s="228"/>
      <c r="BF99" s="228"/>
      <c r="BG99" s="228"/>
      <c r="BH99" s="228"/>
      <c r="BI99" s="228"/>
      <c r="BJ99" s="230"/>
      <c r="BK99" s="230"/>
      <c r="BL99" s="230"/>
      <c r="BM99" s="230"/>
      <c r="BN99" s="227"/>
      <c r="BO99" s="227"/>
      <c r="BP99" s="227"/>
      <c r="BQ99" s="216"/>
      <c r="BR99" s="216"/>
      <c r="BS99" s="217"/>
      <c r="BT99" s="217"/>
    </row>
    <row r="100" spans="16:72" ht="19.5" customHeight="1">
      <c r="P100" s="1"/>
      <c r="Q100" s="94"/>
      <c r="R100" s="131">
        <v>6</v>
      </c>
      <c r="S100" s="467"/>
      <c r="T100" s="467"/>
      <c r="U100" s="467"/>
      <c r="V100" s="468"/>
      <c r="W100" s="132">
        <v>6</v>
      </c>
      <c r="X100" s="469"/>
      <c r="Y100" s="469"/>
      <c r="Z100" s="469"/>
      <c r="AA100" s="469"/>
      <c r="AB100" s="469"/>
      <c r="AC100" s="469"/>
      <c r="AD100" s="469"/>
      <c r="AE100" s="445"/>
      <c r="AF100" s="3"/>
      <c r="AG100" s="371" t="s">
        <v>370</v>
      </c>
      <c r="AH100" s="396"/>
      <c r="AJ100" s="373" t="s">
        <v>375</v>
      </c>
      <c r="AK100" s="396"/>
      <c r="AL100" s="3"/>
      <c r="AM100" s="3"/>
      <c r="AN100" s="3"/>
      <c r="AY100" s="228"/>
      <c r="AZ100" s="229" t="s">
        <v>299</v>
      </c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7"/>
      <c r="BK100" s="227"/>
      <c r="BL100" s="227"/>
      <c r="BM100" s="227"/>
      <c r="BN100" s="227"/>
      <c r="BO100" s="227"/>
      <c r="BP100" s="227"/>
      <c r="BQ100" s="216"/>
      <c r="BR100" s="216"/>
      <c r="BS100" s="217"/>
      <c r="BT100" s="217"/>
    </row>
    <row r="101" spans="16:72" ht="19.5" customHeight="1" thickBot="1">
      <c r="P101" s="1"/>
      <c r="Q101" s="94"/>
      <c r="R101" s="134">
        <v>7</v>
      </c>
      <c r="S101" s="478"/>
      <c r="T101" s="478"/>
      <c r="U101" s="478"/>
      <c r="V101" s="479"/>
      <c r="W101" s="135">
        <v>7</v>
      </c>
      <c r="X101" s="480"/>
      <c r="Y101" s="480"/>
      <c r="Z101" s="480"/>
      <c r="AA101" s="480"/>
      <c r="AB101" s="480"/>
      <c r="AC101" s="480"/>
      <c r="AD101" s="480"/>
      <c r="AE101" s="445"/>
      <c r="AF101" s="3"/>
      <c r="AG101" s="371" t="s">
        <v>381</v>
      </c>
      <c r="AH101" s="396"/>
      <c r="AJ101" s="373" t="s">
        <v>387</v>
      </c>
      <c r="AK101" s="396"/>
      <c r="AL101" s="3"/>
      <c r="AM101" s="3"/>
      <c r="AN101" s="3"/>
      <c r="AY101" s="228"/>
      <c r="AZ101" s="228"/>
      <c r="BA101" s="306"/>
      <c r="BB101" s="228"/>
      <c r="BC101" s="228"/>
      <c r="BD101" s="228"/>
      <c r="BE101" s="228"/>
      <c r="BF101" s="228"/>
      <c r="BG101" s="228"/>
      <c r="BH101" s="228"/>
      <c r="BI101" s="228"/>
      <c r="BJ101" s="230"/>
      <c r="BK101" s="230"/>
      <c r="BL101" s="230"/>
      <c r="BM101" s="230"/>
      <c r="BN101" s="227"/>
      <c r="BO101" s="227"/>
      <c r="BP101" s="227"/>
      <c r="BQ101" s="216"/>
      <c r="BR101" s="216"/>
      <c r="BS101" s="217"/>
      <c r="BT101" s="217"/>
    </row>
    <row r="102" spans="16:72" ht="24" thickBot="1">
      <c r="P102" s="1"/>
      <c r="Q102" s="94"/>
      <c r="R102" s="136">
        <f>Q106*O106</f>
        <v>0</v>
      </c>
      <c r="S102" s="136">
        <f>R102*Q106</f>
        <v>0</v>
      </c>
      <c r="T102" s="136">
        <f>S102*R102</f>
        <v>0</v>
      </c>
      <c r="U102" s="136">
        <f>T102*S102</f>
        <v>0</v>
      </c>
      <c r="V102" s="136">
        <f>U102*T102</f>
        <v>0</v>
      </c>
      <c r="W102" s="136">
        <f>T102*S102</f>
        <v>0</v>
      </c>
      <c r="X102" s="136">
        <f aca="true" t="shared" si="51" ref="X102:AC102">W102*V102</f>
        <v>0</v>
      </c>
      <c r="Y102" s="136">
        <f t="shared" si="51"/>
        <v>0</v>
      </c>
      <c r="Z102" s="136">
        <f t="shared" si="51"/>
        <v>0</v>
      </c>
      <c r="AA102" s="136">
        <f t="shared" si="51"/>
        <v>0</v>
      </c>
      <c r="AB102" s="136">
        <f t="shared" si="51"/>
        <v>0</v>
      </c>
      <c r="AC102" s="136">
        <f t="shared" si="51"/>
        <v>0</v>
      </c>
      <c r="AD102" s="136">
        <f>W102*T102</f>
        <v>0</v>
      </c>
      <c r="AE102" s="445"/>
      <c r="AF102" s="3"/>
      <c r="AG102" s="371" t="s">
        <v>393</v>
      </c>
      <c r="AH102" s="396"/>
      <c r="AJ102" s="373" t="s">
        <v>458</v>
      </c>
      <c r="AK102" s="396"/>
      <c r="AL102" s="3"/>
      <c r="AM102" s="3"/>
      <c r="AN102" s="3"/>
      <c r="AY102" s="226"/>
      <c r="AZ102" s="226"/>
      <c r="BA102" s="229" t="s">
        <v>254</v>
      </c>
      <c r="BB102" s="226"/>
      <c r="BC102" s="226"/>
      <c r="BD102" s="226"/>
      <c r="BE102" s="226"/>
      <c r="BF102" s="226"/>
      <c r="BG102" s="226"/>
      <c r="BH102" s="226"/>
      <c r="BI102" s="226"/>
      <c r="BJ102" s="227"/>
      <c r="BK102" s="227"/>
      <c r="BL102" s="227"/>
      <c r="BM102" s="227"/>
      <c r="BN102" s="227"/>
      <c r="BO102" s="227"/>
      <c r="BP102" s="227"/>
      <c r="BQ102" s="216"/>
      <c r="BR102" s="216"/>
      <c r="BS102" s="217"/>
      <c r="BT102" s="217"/>
    </row>
    <row r="103" spans="16:72" ht="23.25">
      <c r="P103" s="1"/>
      <c r="Q103" s="94"/>
      <c r="R103" s="137" t="s">
        <v>123</v>
      </c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445"/>
      <c r="AF103" s="3"/>
      <c r="AG103" s="371" t="s">
        <v>470</v>
      </c>
      <c r="AH103" s="396"/>
      <c r="AJ103" s="373" t="s">
        <v>464</v>
      </c>
      <c r="AK103" s="396"/>
      <c r="AL103" s="3"/>
      <c r="AM103" s="3"/>
      <c r="AN103" s="3"/>
      <c r="AY103" s="226"/>
      <c r="AZ103" s="226"/>
      <c r="BA103" s="229" t="s">
        <v>282</v>
      </c>
      <c r="BB103" s="226"/>
      <c r="BC103" s="226"/>
      <c r="BD103" s="226"/>
      <c r="BE103" s="226"/>
      <c r="BF103" s="226"/>
      <c r="BG103" s="226"/>
      <c r="BH103" s="226"/>
      <c r="BI103" s="226"/>
      <c r="BJ103" s="227"/>
      <c r="BK103" s="227"/>
      <c r="BL103" s="227"/>
      <c r="BM103" s="227"/>
      <c r="BN103" s="227"/>
      <c r="BO103" s="227"/>
      <c r="BP103" s="227"/>
      <c r="BQ103" s="216"/>
      <c r="BR103" s="216"/>
      <c r="BS103" s="217"/>
      <c r="BT103" s="217"/>
    </row>
    <row r="104" spans="16:72" ht="23.25">
      <c r="P104" s="1"/>
      <c r="Q104" s="94"/>
      <c r="R104" s="139" t="s">
        <v>124</v>
      </c>
      <c r="S104" s="140"/>
      <c r="T104" s="140"/>
      <c r="U104" s="140"/>
      <c r="V104" s="140"/>
      <c r="W104" s="141" t="s">
        <v>125</v>
      </c>
      <c r="X104" s="140"/>
      <c r="Y104" s="140"/>
      <c r="Z104" s="140"/>
      <c r="AA104" s="140"/>
      <c r="AB104" s="140"/>
      <c r="AC104" s="140"/>
      <c r="AD104" s="140"/>
      <c r="AE104" s="445"/>
      <c r="AF104" s="3"/>
      <c r="AG104" s="371" t="s">
        <v>478</v>
      </c>
      <c r="AH104" s="396"/>
      <c r="AJ104" s="373" t="s">
        <v>473</v>
      </c>
      <c r="AK104" s="396"/>
      <c r="AL104" s="3"/>
      <c r="AM104" s="3"/>
      <c r="AN104" s="3"/>
      <c r="AY104" s="226"/>
      <c r="AZ104" s="226"/>
      <c r="BA104" s="229"/>
      <c r="BB104" s="226"/>
      <c r="BC104" s="226"/>
      <c r="BD104" s="226"/>
      <c r="BE104" s="226"/>
      <c r="BF104" s="226"/>
      <c r="BG104" s="226"/>
      <c r="BH104" s="226"/>
      <c r="BI104" s="226"/>
      <c r="BJ104" s="227"/>
      <c r="BK104" s="227"/>
      <c r="BL104" s="227"/>
      <c r="BM104" s="227"/>
      <c r="BN104" s="227"/>
      <c r="BO104" s="227"/>
      <c r="BP104" s="227"/>
      <c r="BQ104" s="216"/>
      <c r="BR104" s="216"/>
      <c r="BS104" s="217"/>
      <c r="BT104" s="217"/>
    </row>
    <row r="105" spans="16:72" ht="23.25">
      <c r="P105" s="1"/>
      <c r="Q105" s="94"/>
      <c r="R105" s="142">
        <v>0</v>
      </c>
      <c r="S105" s="474"/>
      <c r="T105" s="474"/>
      <c r="U105" s="474"/>
      <c r="V105" s="475"/>
      <c r="W105" s="476">
        <v>0</v>
      </c>
      <c r="X105" s="477"/>
      <c r="Y105" s="477"/>
      <c r="Z105" s="477"/>
      <c r="AA105" s="477"/>
      <c r="AB105" s="477"/>
      <c r="AC105" s="477"/>
      <c r="AD105" s="477"/>
      <c r="AE105" s="445"/>
      <c r="AF105" s="3"/>
      <c r="AG105" s="371" t="s">
        <v>486</v>
      </c>
      <c r="AH105" s="396"/>
      <c r="AJ105" s="373" t="s">
        <v>481</v>
      </c>
      <c r="AK105" s="396"/>
      <c r="AL105" s="3"/>
      <c r="AM105" s="3"/>
      <c r="AN105" s="3"/>
      <c r="AY105" s="226"/>
      <c r="AZ105" s="226"/>
      <c r="BA105" s="229" t="s">
        <v>245</v>
      </c>
      <c r="BB105" s="226"/>
      <c r="BC105" s="226"/>
      <c r="BD105" s="226"/>
      <c r="BE105" s="226"/>
      <c r="BF105" s="226"/>
      <c r="BG105" s="226"/>
      <c r="BH105" s="226"/>
      <c r="BI105" s="226"/>
      <c r="BJ105" s="227"/>
      <c r="BK105" s="227"/>
      <c r="BL105" s="227"/>
      <c r="BM105" s="227"/>
      <c r="BN105" s="227"/>
      <c r="BO105" s="227"/>
      <c r="BP105" s="227"/>
      <c r="BQ105" s="216"/>
      <c r="BR105" s="216"/>
      <c r="BS105" s="217"/>
      <c r="BT105" s="217"/>
    </row>
    <row r="106" spans="16:72" ht="23.25">
      <c r="P106" s="1"/>
      <c r="Q106" s="94"/>
      <c r="R106" s="143" t="s">
        <v>16</v>
      </c>
      <c r="S106" s="474"/>
      <c r="T106" s="474"/>
      <c r="U106" s="474"/>
      <c r="V106" s="475"/>
      <c r="W106" s="476"/>
      <c r="X106" s="477"/>
      <c r="Y106" s="477"/>
      <c r="Z106" s="477"/>
      <c r="AA106" s="477"/>
      <c r="AB106" s="477"/>
      <c r="AC106" s="477"/>
      <c r="AD106" s="477"/>
      <c r="AE106" s="445"/>
      <c r="AF106" s="3"/>
      <c r="AG106" s="371" t="s">
        <v>507</v>
      </c>
      <c r="AH106" s="396"/>
      <c r="AJ106" s="373" t="s">
        <v>489</v>
      </c>
      <c r="AK106" s="396"/>
      <c r="AL106" s="3"/>
      <c r="AM106" s="3"/>
      <c r="AN106" s="3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7"/>
      <c r="BK106" s="227"/>
      <c r="BL106" s="227"/>
      <c r="BM106" s="227"/>
      <c r="BN106" s="227"/>
      <c r="BO106" s="227"/>
      <c r="BP106" s="227"/>
      <c r="BQ106" s="216"/>
      <c r="BR106" s="216"/>
      <c r="BS106" s="217"/>
      <c r="BT106" s="217"/>
    </row>
    <row r="107" spans="16:72" ht="60.75" customHeight="1">
      <c r="P107" s="1"/>
      <c r="Q107" s="94"/>
      <c r="R107" s="143" t="s">
        <v>17</v>
      </c>
      <c r="S107" s="474"/>
      <c r="T107" s="474"/>
      <c r="U107" s="474"/>
      <c r="V107" s="475"/>
      <c r="W107" s="476"/>
      <c r="X107" s="477"/>
      <c r="Y107" s="477"/>
      <c r="Z107" s="477"/>
      <c r="AA107" s="477"/>
      <c r="AB107" s="477"/>
      <c r="AC107" s="477"/>
      <c r="AD107" s="477"/>
      <c r="AE107" s="445"/>
      <c r="AF107" s="3"/>
      <c r="AG107" s="371" t="s">
        <v>520</v>
      </c>
      <c r="AH107" s="396"/>
      <c r="AJ107" s="373" t="s">
        <v>494</v>
      </c>
      <c r="AK107" s="396"/>
      <c r="AL107" s="3"/>
      <c r="AM107" s="3"/>
      <c r="AN107" s="3"/>
      <c r="AY107" s="226"/>
      <c r="AZ107" s="226"/>
      <c r="BA107" s="229" t="s">
        <v>246</v>
      </c>
      <c r="BB107" s="226"/>
      <c r="BC107" s="226"/>
      <c r="BD107" s="226"/>
      <c r="BE107" s="226"/>
      <c r="BF107" s="226"/>
      <c r="BG107" s="226"/>
      <c r="BH107" s="226"/>
      <c r="BI107" s="226"/>
      <c r="BJ107" s="227"/>
      <c r="BK107" s="227"/>
      <c r="BL107" s="227"/>
      <c r="BM107" s="227"/>
      <c r="BN107" s="227"/>
      <c r="BO107" s="227"/>
      <c r="BP107" s="227"/>
      <c r="BQ107" s="216"/>
      <c r="BR107" s="216"/>
      <c r="BS107" s="217"/>
      <c r="BT107" s="217"/>
    </row>
    <row r="108" spans="16:72" ht="24" thickBot="1">
      <c r="P108" s="1"/>
      <c r="Q108" s="94"/>
      <c r="R108" s="143" t="s">
        <v>126</v>
      </c>
      <c r="S108" s="474"/>
      <c r="T108" s="474"/>
      <c r="U108" s="474"/>
      <c r="V108" s="475"/>
      <c r="W108" s="476"/>
      <c r="X108" s="477"/>
      <c r="Y108" s="477"/>
      <c r="Z108" s="477"/>
      <c r="AA108" s="477"/>
      <c r="AB108" s="477"/>
      <c r="AC108" s="477"/>
      <c r="AD108" s="477"/>
      <c r="AE108" s="445"/>
      <c r="AF108" s="3"/>
      <c r="AG108" s="371" t="s">
        <v>526</v>
      </c>
      <c r="AH108" s="396"/>
      <c r="AJ108" s="373" t="s">
        <v>500</v>
      </c>
      <c r="AK108" s="396"/>
      <c r="AL108" s="3"/>
      <c r="AM108" s="3"/>
      <c r="AN108" s="3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7"/>
      <c r="BK108" s="227"/>
      <c r="BL108" s="227"/>
      <c r="BM108" s="227"/>
      <c r="BN108" s="227"/>
      <c r="BO108" s="227"/>
      <c r="BP108" s="227"/>
      <c r="BQ108" s="216"/>
      <c r="BR108" s="216"/>
      <c r="BS108" s="217"/>
      <c r="BT108" s="217"/>
    </row>
    <row r="109" spans="16:72" ht="23.25">
      <c r="P109" s="1"/>
      <c r="Q109" s="94"/>
      <c r="R109" s="143" t="s">
        <v>127</v>
      </c>
      <c r="S109" s="474"/>
      <c r="T109" s="474"/>
      <c r="U109" s="474"/>
      <c r="V109" s="475"/>
      <c r="W109" s="476"/>
      <c r="X109" s="477"/>
      <c r="Y109" s="477"/>
      <c r="Z109" s="477"/>
      <c r="AA109" s="477"/>
      <c r="AB109" s="477"/>
      <c r="AC109" s="477"/>
      <c r="AD109" s="477"/>
      <c r="AE109" s="445"/>
      <c r="AF109" s="3"/>
      <c r="AG109" s="371" t="s">
        <v>531</v>
      </c>
      <c r="AH109" s="396"/>
      <c r="AJ109" s="373" t="s">
        <v>505</v>
      </c>
      <c r="AK109" s="396"/>
      <c r="AL109" s="3"/>
      <c r="AM109" s="3"/>
      <c r="AN109" s="3"/>
      <c r="AX109" s="1"/>
      <c r="AY109" s="226"/>
      <c r="AZ109" s="226"/>
      <c r="BA109" s="552" t="s">
        <v>118</v>
      </c>
      <c r="BB109" s="553"/>
      <c r="BC109" s="553"/>
      <c r="BD109" s="553"/>
      <c r="BE109" s="554" t="s">
        <v>119</v>
      </c>
      <c r="BF109" s="553"/>
      <c r="BG109" s="553"/>
      <c r="BH109" s="555"/>
      <c r="BI109" s="226"/>
      <c r="BJ109" s="227"/>
      <c r="BK109" s="227"/>
      <c r="BL109" s="227"/>
      <c r="BM109" s="227"/>
      <c r="BN109" s="227"/>
      <c r="BO109" s="227"/>
      <c r="BP109" s="227"/>
      <c r="BQ109" s="216"/>
      <c r="BR109" s="216"/>
      <c r="BS109" s="217"/>
      <c r="BT109" s="217"/>
    </row>
    <row r="110" spans="16:72" ht="21" customHeight="1">
      <c r="P110" s="1"/>
      <c r="Q110" s="94"/>
      <c r="R110" s="143" t="s">
        <v>128</v>
      </c>
      <c r="S110" s="474"/>
      <c r="T110" s="474"/>
      <c r="U110" s="474"/>
      <c r="V110" s="475"/>
      <c r="W110" s="476"/>
      <c r="X110" s="477"/>
      <c r="Y110" s="477"/>
      <c r="Z110" s="477"/>
      <c r="AA110" s="477"/>
      <c r="AB110" s="477"/>
      <c r="AC110" s="477"/>
      <c r="AD110" s="477"/>
      <c r="AE110" s="445"/>
      <c r="AF110" s="3"/>
      <c r="AG110" s="371" t="s">
        <v>533</v>
      </c>
      <c r="AH110" s="396"/>
      <c r="AJ110" s="373" t="s">
        <v>511</v>
      </c>
      <c r="AK110" s="396"/>
      <c r="AL110" s="3"/>
      <c r="AM110" s="3"/>
      <c r="AN110" s="3"/>
      <c r="AX110" s="1"/>
      <c r="AY110" s="226"/>
      <c r="AZ110" s="226"/>
      <c r="BA110" s="343">
        <v>1</v>
      </c>
      <c r="BB110" s="556"/>
      <c r="BC110" s="556"/>
      <c r="BD110" s="556"/>
      <c r="BE110" s="344">
        <v>1</v>
      </c>
      <c r="BF110" s="557"/>
      <c r="BG110" s="557"/>
      <c r="BH110" s="558"/>
      <c r="BI110" s="226"/>
      <c r="BJ110" s="227"/>
      <c r="BK110" s="227"/>
      <c r="BL110" s="227"/>
      <c r="BM110" s="227"/>
      <c r="BN110" s="227"/>
      <c r="BO110" s="227"/>
      <c r="BP110" s="227"/>
      <c r="BQ110" s="216"/>
      <c r="BR110" s="216"/>
      <c r="BS110" s="217"/>
      <c r="BT110" s="217"/>
    </row>
    <row r="111" spans="16:72" ht="23.25">
      <c r="P111" s="1"/>
      <c r="Q111" s="94"/>
      <c r="R111" s="143" t="s">
        <v>129</v>
      </c>
      <c r="S111" s="474"/>
      <c r="T111" s="474"/>
      <c r="U111" s="474"/>
      <c r="V111" s="475"/>
      <c r="W111" s="476"/>
      <c r="X111" s="477"/>
      <c r="Y111" s="477"/>
      <c r="Z111" s="477"/>
      <c r="AA111" s="477"/>
      <c r="AB111" s="477"/>
      <c r="AC111" s="477"/>
      <c r="AD111" s="477"/>
      <c r="AE111" s="445"/>
      <c r="AF111" s="3"/>
      <c r="AG111" s="371" t="s">
        <v>537</v>
      </c>
      <c r="AH111" s="396"/>
      <c r="AJ111" s="373" t="s">
        <v>516</v>
      </c>
      <c r="AK111" s="396"/>
      <c r="AL111" s="3"/>
      <c r="AM111" s="3"/>
      <c r="AN111" s="3"/>
      <c r="AX111" s="1"/>
      <c r="AY111" s="226"/>
      <c r="AZ111" s="226"/>
      <c r="BA111" s="343">
        <v>2</v>
      </c>
      <c r="BB111" s="559"/>
      <c r="BC111" s="559"/>
      <c r="BD111" s="559"/>
      <c r="BE111" s="344">
        <v>2</v>
      </c>
      <c r="BF111" s="560"/>
      <c r="BG111" s="560"/>
      <c r="BH111" s="561"/>
      <c r="BI111" s="226"/>
      <c r="BJ111" s="227"/>
      <c r="BK111" s="227"/>
      <c r="BL111" s="227"/>
      <c r="BM111" s="227"/>
      <c r="BN111" s="227"/>
      <c r="BO111" s="227"/>
      <c r="BP111" s="227"/>
      <c r="BQ111" s="216"/>
      <c r="BR111" s="216"/>
      <c r="BS111" s="217"/>
      <c r="BT111" s="217"/>
    </row>
    <row r="112" spans="16:72" ht="23.25">
      <c r="P112" s="1"/>
      <c r="Q112" s="94"/>
      <c r="R112" s="143" t="s">
        <v>130</v>
      </c>
      <c r="S112" s="474"/>
      <c r="T112" s="474"/>
      <c r="U112" s="474"/>
      <c r="V112" s="475"/>
      <c r="W112" s="476"/>
      <c r="X112" s="477"/>
      <c r="Y112" s="477"/>
      <c r="Z112" s="477"/>
      <c r="AA112" s="477"/>
      <c r="AB112" s="477"/>
      <c r="AC112" s="477"/>
      <c r="AD112" s="477"/>
      <c r="AE112" s="445"/>
      <c r="AF112" s="3"/>
      <c r="AG112" s="371" t="s">
        <v>542</v>
      </c>
      <c r="AH112" s="396"/>
      <c r="AJ112" s="373" t="s">
        <v>522</v>
      </c>
      <c r="AK112" s="396"/>
      <c r="AL112" s="3"/>
      <c r="AM112" s="3"/>
      <c r="AN112" s="3"/>
      <c r="AX112" s="1"/>
      <c r="AY112" s="226"/>
      <c r="AZ112" s="226"/>
      <c r="BA112" s="345">
        <v>3</v>
      </c>
      <c r="BB112" s="559"/>
      <c r="BC112" s="559"/>
      <c r="BD112" s="559"/>
      <c r="BE112" s="344">
        <v>3</v>
      </c>
      <c r="BF112" s="346"/>
      <c r="BG112" s="346"/>
      <c r="BH112" s="347"/>
      <c r="BI112" s="226"/>
      <c r="BJ112" s="227"/>
      <c r="BK112" s="227"/>
      <c r="BL112" s="227"/>
      <c r="BM112" s="227"/>
      <c r="BN112" s="227"/>
      <c r="BO112" s="227"/>
      <c r="BP112" s="227"/>
      <c r="BQ112" s="216"/>
      <c r="BR112" s="216"/>
      <c r="BS112" s="217"/>
      <c r="BT112" s="217"/>
    </row>
    <row r="113" spans="16:72" ht="23.25">
      <c r="P113" s="1"/>
      <c r="Q113" s="94"/>
      <c r="R113" s="143" t="s">
        <v>131</v>
      </c>
      <c r="S113" s="474"/>
      <c r="T113" s="474"/>
      <c r="U113" s="474"/>
      <c r="V113" s="475"/>
      <c r="W113" s="476"/>
      <c r="X113" s="477"/>
      <c r="Y113" s="477"/>
      <c r="Z113" s="477"/>
      <c r="AA113" s="477"/>
      <c r="AB113" s="477"/>
      <c r="AC113" s="477"/>
      <c r="AD113" s="477"/>
      <c r="AE113" s="591"/>
      <c r="AF113" s="3"/>
      <c r="AG113" s="371" t="s">
        <v>546</v>
      </c>
      <c r="AH113" s="396"/>
      <c r="AJ113" s="373" t="s">
        <v>528</v>
      </c>
      <c r="AK113" s="396"/>
      <c r="AL113" s="3"/>
      <c r="AM113" s="3"/>
      <c r="AN113" s="3"/>
      <c r="AX113" s="1"/>
      <c r="AY113" s="226"/>
      <c r="AZ113" s="226"/>
      <c r="BA113" s="348">
        <f>AZ117*AX117</f>
        <v>0</v>
      </c>
      <c r="BB113" s="349">
        <f>BA113*AZ117</f>
        <v>0</v>
      </c>
      <c r="BC113" s="349">
        <f>BB113*BA113</f>
        <v>0</v>
      </c>
      <c r="BD113" s="349">
        <f>BC113*BB113</f>
        <v>0</v>
      </c>
      <c r="BE113" s="349" t="e">
        <f>#REF!*#REF!</f>
        <v>#REF!</v>
      </c>
      <c r="BF113" s="349" t="e">
        <f>BE113*#REF!</f>
        <v>#REF!</v>
      </c>
      <c r="BG113" s="349" t="e">
        <f>BF113*BE113</f>
        <v>#REF!</v>
      </c>
      <c r="BH113" s="350" t="e">
        <f>BG113*BF113</f>
        <v>#REF!</v>
      </c>
      <c r="BI113" s="226"/>
      <c r="BJ113" s="227"/>
      <c r="BK113" s="227"/>
      <c r="BL113" s="227"/>
      <c r="BM113" s="227"/>
      <c r="BN113" s="227"/>
      <c r="BO113" s="227"/>
      <c r="BP113" s="227"/>
      <c r="BQ113" s="216"/>
      <c r="BR113" s="216"/>
      <c r="BS113" s="217"/>
      <c r="BT113" s="217"/>
    </row>
    <row r="114" spans="16:72" ht="23.25">
      <c r="P114" s="1"/>
      <c r="Q114" s="94"/>
      <c r="R114" s="143" t="s">
        <v>132</v>
      </c>
      <c r="S114" s="474"/>
      <c r="T114" s="474"/>
      <c r="U114" s="474"/>
      <c r="V114" s="475"/>
      <c r="W114" s="476"/>
      <c r="X114" s="477"/>
      <c r="Y114" s="477"/>
      <c r="Z114" s="477"/>
      <c r="AA114" s="477"/>
      <c r="AB114" s="477"/>
      <c r="AC114" s="477"/>
      <c r="AD114" s="477"/>
      <c r="AE114" s="584" t="str">
        <f>AE71</f>
        <v>N° 1</v>
      </c>
      <c r="AF114" s="3"/>
      <c r="AG114" s="371" t="s">
        <v>551</v>
      </c>
      <c r="AH114" s="396"/>
      <c r="AJ114" s="373" t="s">
        <v>562</v>
      </c>
      <c r="AK114" s="396"/>
      <c r="AL114" s="3"/>
      <c r="AM114" s="3"/>
      <c r="AN114" s="3"/>
      <c r="AX114" s="1"/>
      <c r="AY114" s="226"/>
      <c r="AZ114" s="226"/>
      <c r="BA114" s="562" t="s">
        <v>123</v>
      </c>
      <c r="BB114" s="563"/>
      <c r="BC114" s="563"/>
      <c r="BD114" s="563"/>
      <c r="BE114" s="563"/>
      <c r="BF114" s="563"/>
      <c r="BG114" s="563"/>
      <c r="BH114" s="564"/>
      <c r="BI114" s="226"/>
      <c r="BJ114" s="227"/>
      <c r="BK114" s="227"/>
      <c r="BL114" s="227"/>
      <c r="BM114" s="227"/>
      <c r="BN114" s="227"/>
      <c r="BO114" s="227"/>
      <c r="BP114" s="227"/>
      <c r="BQ114" s="216"/>
      <c r="BR114" s="216"/>
      <c r="BS114" s="217"/>
      <c r="BT114" s="217"/>
    </row>
    <row r="115" spans="16:72" ht="23.25">
      <c r="P115" s="1"/>
      <c r="Q115" s="94"/>
      <c r="R115" s="143" t="s">
        <v>133</v>
      </c>
      <c r="S115" s="474"/>
      <c r="T115" s="474"/>
      <c r="U115" s="474"/>
      <c r="V115" s="475"/>
      <c r="W115" s="476"/>
      <c r="X115" s="477"/>
      <c r="Y115" s="477"/>
      <c r="Z115" s="477"/>
      <c r="AA115" s="477"/>
      <c r="AB115" s="477"/>
      <c r="AC115" s="477"/>
      <c r="AD115" s="477"/>
      <c r="AE115" s="585"/>
      <c r="AF115" s="3"/>
      <c r="AJ115" s="3"/>
      <c r="AK115" s="3"/>
      <c r="AL115" s="3"/>
      <c r="AM115" s="3"/>
      <c r="AN115" s="3"/>
      <c r="AX115" s="1"/>
      <c r="AY115" s="226"/>
      <c r="AZ115" s="226"/>
      <c r="BA115" s="570" t="s">
        <v>124</v>
      </c>
      <c r="BB115" s="571"/>
      <c r="BC115" s="571"/>
      <c r="BD115" s="571"/>
      <c r="BE115" s="572" t="s">
        <v>125</v>
      </c>
      <c r="BF115" s="572"/>
      <c r="BG115" s="572"/>
      <c r="BH115" s="573"/>
      <c r="BI115" s="226"/>
      <c r="BJ115" s="227"/>
      <c r="BK115" s="227"/>
      <c r="BL115" s="227"/>
      <c r="BM115" s="227"/>
      <c r="BN115" s="227"/>
      <c r="BO115" s="227"/>
      <c r="BP115" s="227"/>
      <c r="BQ115" s="216"/>
      <c r="BR115" s="216"/>
      <c r="BS115" s="217"/>
      <c r="BT115" s="217"/>
    </row>
    <row r="116" spans="16:72" ht="28.5" customHeight="1" thickBot="1">
      <c r="P116" s="1"/>
      <c r="Q116" s="94"/>
      <c r="R116" s="144" t="s">
        <v>134</v>
      </c>
      <c r="S116" s="484"/>
      <c r="T116" s="484"/>
      <c r="U116" s="484"/>
      <c r="V116" s="485"/>
      <c r="W116" s="486"/>
      <c r="X116" s="487"/>
      <c r="Y116" s="487"/>
      <c r="Z116" s="487"/>
      <c r="AA116" s="487"/>
      <c r="AB116" s="487"/>
      <c r="AC116" s="487"/>
      <c r="AD116" s="487"/>
      <c r="AE116" s="586"/>
      <c r="AF116" s="3"/>
      <c r="AG116" s="3"/>
      <c r="AH116" s="3"/>
      <c r="AI116" s="3"/>
      <c r="AJ116" s="3"/>
      <c r="AK116" s="3"/>
      <c r="AL116" s="3"/>
      <c r="AM116" s="3"/>
      <c r="AN116" s="3"/>
      <c r="AX116" s="1"/>
      <c r="AY116" s="226"/>
      <c r="AZ116" s="226"/>
      <c r="BA116" s="351" t="s">
        <v>16</v>
      </c>
      <c r="BB116" s="574"/>
      <c r="BC116" s="574"/>
      <c r="BD116" s="575"/>
      <c r="BE116" s="576"/>
      <c r="BF116" s="577"/>
      <c r="BG116" s="577"/>
      <c r="BH116" s="578"/>
      <c r="BI116" s="226"/>
      <c r="BJ116" s="227"/>
      <c r="BK116" s="227"/>
      <c r="BL116" s="227"/>
      <c r="BM116" s="227"/>
      <c r="BN116" s="227"/>
      <c r="BO116" s="227"/>
      <c r="BP116" s="227"/>
      <c r="BQ116" s="216"/>
      <c r="BR116" s="216"/>
      <c r="BS116" s="217"/>
      <c r="BT116" s="217"/>
    </row>
    <row r="117" spans="16:72" ht="24" thickBot="1">
      <c r="P117" s="1"/>
      <c r="Q117" s="94"/>
      <c r="AF117" s="3"/>
      <c r="AG117" s="3"/>
      <c r="AH117" s="3"/>
      <c r="AI117" s="3"/>
      <c r="AJ117" s="3"/>
      <c r="AK117" s="3"/>
      <c r="AL117" s="3"/>
      <c r="AM117" s="3"/>
      <c r="AN117" s="3"/>
      <c r="AX117" s="1"/>
      <c r="AY117" s="226"/>
      <c r="AZ117" s="226"/>
      <c r="BA117" s="351" t="s">
        <v>17</v>
      </c>
      <c r="BB117" s="574"/>
      <c r="BC117" s="574"/>
      <c r="BD117" s="575"/>
      <c r="BE117" s="576"/>
      <c r="BF117" s="577"/>
      <c r="BG117" s="577"/>
      <c r="BH117" s="578"/>
      <c r="BI117" s="226"/>
      <c r="BJ117" s="227"/>
      <c r="BK117" s="227"/>
      <c r="BL117" s="227"/>
      <c r="BM117" s="227"/>
      <c r="BN117" s="227"/>
      <c r="BO117" s="227"/>
      <c r="BP117" s="227"/>
      <c r="BQ117" s="216"/>
      <c r="BR117" s="216"/>
      <c r="BS117" s="217"/>
      <c r="BT117" s="217"/>
    </row>
    <row r="118" spans="16:72" ht="20.25" customHeight="1" thickBot="1">
      <c r="P118" s="1"/>
      <c r="Q118" s="94"/>
      <c r="R118" s="458" t="str">
        <f>S67</f>
        <v>PAUL</v>
      </c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64" t="s">
        <v>2</v>
      </c>
      <c r="AD118" s="464"/>
      <c r="AE118" s="592" t="str">
        <f>AC119</f>
        <v>N° 2</v>
      </c>
      <c r="AF118" s="3"/>
      <c r="AG118" s="3"/>
      <c r="AH118" s="3"/>
      <c r="AI118" s="3"/>
      <c r="AJ118" s="3"/>
      <c r="AK118" s="3"/>
      <c r="AL118" s="3"/>
      <c r="AM118" s="3"/>
      <c r="AN118" s="3"/>
      <c r="AX118" s="1"/>
      <c r="AY118" s="226"/>
      <c r="AZ118" s="226"/>
      <c r="BA118" s="352" t="s">
        <v>126</v>
      </c>
      <c r="BB118" s="565"/>
      <c r="BC118" s="565"/>
      <c r="BD118" s="566"/>
      <c r="BE118" s="567"/>
      <c r="BF118" s="568"/>
      <c r="BG118" s="568"/>
      <c r="BH118" s="569"/>
      <c r="BI118" s="226"/>
      <c r="BJ118" s="227"/>
      <c r="BK118" s="227"/>
      <c r="BL118" s="227"/>
      <c r="BM118" s="227"/>
      <c r="BN118" s="227"/>
      <c r="BO118" s="227"/>
      <c r="BP118" s="227"/>
      <c r="BQ118" s="216"/>
      <c r="BR118" s="216"/>
      <c r="BS118" s="217"/>
      <c r="BT118" s="217"/>
    </row>
    <row r="119" spans="16:72" ht="20.25" customHeight="1">
      <c r="P119" s="1"/>
      <c r="Q119" s="94"/>
      <c r="R119" s="460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47" t="str">
        <f>V67</f>
        <v>N° 2</v>
      </c>
      <c r="AD119" s="447"/>
      <c r="AE119" s="593"/>
      <c r="AF119" s="3"/>
      <c r="AG119" s="3"/>
      <c r="AH119" s="3"/>
      <c r="AI119" s="3"/>
      <c r="AJ119" s="3"/>
      <c r="AK119" s="3"/>
      <c r="AL119" s="3"/>
      <c r="AM119" s="3"/>
      <c r="AN119" s="3"/>
      <c r="AY119" s="226"/>
      <c r="AZ119" s="226"/>
      <c r="BA119" s="229"/>
      <c r="BB119" s="226"/>
      <c r="BC119" s="226"/>
      <c r="BD119" s="226"/>
      <c r="BE119" s="226"/>
      <c r="BF119" s="226"/>
      <c r="BG119" s="226"/>
      <c r="BH119" s="226"/>
      <c r="BI119" s="226"/>
      <c r="BJ119" s="227"/>
      <c r="BK119" s="227"/>
      <c r="BL119" s="227"/>
      <c r="BM119" s="227"/>
      <c r="BN119" s="227"/>
      <c r="BO119" s="227"/>
      <c r="BP119" s="227"/>
      <c r="BQ119" s="216"/>
      <c r="BR119" s="216"/>
      <c r="BS119" s="217"/>
      <c r="BT119" s="217"/>
    </row>
    <row r="120" spans="16:72" ht="20.25" customHeight="1">
      <c r="P120" s="1"/>
      <c r="Q120" s="94"/>
      <c r="R120" s="462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48"/>
      <c r="AD120" s="448"/>
      <c r="AE120" s="594"/>
      <c r="AF120" s="3"/>
      <c r="AG120" s="3"/>
      <c r="AH120" s="3"/>
      <c r="AI120" s="3"/>
      <c r="AJ120" s="3"/>
      <c r="AK120" s="3"/>
      <c r="AL120" s="3"/>
      <c r="AM120" s="3"/>
      <c r="AN120" s="3"/>
      <c r="AX120" s="1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7"/>
      <c r="BK120" s="227"/>
      <c r="BL120" s="227"/>
      <c r="BM120" s="227"/>
      <c r="BN120" s="227"/>
      <c r="BO120" s="227"/>
      <c r="BP120" s="227"/>
      <c r="BQ120" s="216"/>
      <c r="BR120" s="216"/>
      <c r="BS120" s="217"/>
      <c r="BT120" s="217"/>
    </row>
    <row r="121" spans="16:72" ht="30" customHeight="1">
      <c r="P121" s="1"/>
      <c r="Q121" s="94"/>
      <c r="R121" s="453" t="s">
        <v>84</v>
      </c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5"/>
      <c r="AE121" s="445" t="str">
        <f>R118</f>
        <v>PAUL</v>
      </c>
      <c r="AF121" s="3"/>
      <c r="AG121" s="3"/>
      <c r="AH121" s="3"/>
      <c r="AI121" s="3"/>
      <c r="AJ121" s="3"/>
      <c r="AK121" s="3"/>
      <c r="AL121" s="3"/>
      <c r="AM121" s="3"/>
      <c r="AN121" s="3"/>
      <c r="AX121" s="1"/>
      <c r="AY121" s="353"/>
      <c r="AZ121" s="229" t="s">
        <v>300</v>
      </c>
      <c r="BA121" s="353"/>
      <c r="BB121" s="353"/>
      <c r="BC121" s="353"/>
      <c r="BD121" s="353"/>
      <c r="BE121" s="353"/>
      <c r="BF121" s="353"/>
      <c r="BG121" s="353"/>
      <c r="BH121" s="353"/>
      <c r="BI121" s="353"/>
      <c r="BJ121" s="227"/>
      <c r="BK121" s="227"/>
      <c r="BL121" s="227"/>
      <c r="BM121" s="227"/>
      <c r="BN121" s="227"/>
      <c r="BO121" s="227"/>
      <c r="BP121" s="227"/>
      <c r="BQ121" s="216"/>
      <c r="BR121" s="216"/>
      <c r="BS121" s="217"/>
      <c r="BT121" s="217"/>
    </row>
    <row r="122" spans="16:72" ht="41.25" customHeight="1">
      <c r="P122" s="1"/>
      <c r="Q122" s="94"/>
      <c r="R122" s="397"/>
      <c r="S122" s="456" t="s">
        <v>284</v>
      </c>
      <c r="T122" s="456"/>
      <c r="U122" s="456"/>
      <c r="V122" s="457"/>
      <c r="W122" s="128">
        <v>19</v>
      </c>
      <c r="X122" s="450"/>
      <c r="Y122" s="450"/>
      <c r="Z122" s="450"/>
      <c r="AA122" s="450"/>
      <c r="AB122" s="450"/>
      <c r="AC122" s="450"/>
      <c r="AD122" s="450"/>
      <c r="AE122" s="445"/>
      <c r="AF122" s="3"/>
      <c r="AG122" s="3"/>
      <c r="AH122" s="3"/>
      <c r="AI122" s="3"/>
      <c r="AJ122" s="3"/>
      <c r="AK122" s="3"/>
      <c r="AL122" s="3"/>
      <c r="AM122" s="3"/>
      <c r="AN122" s="3"/>
      <c r="AX122" s="1"/>
      <c r="AY122" s="353"/>
      <c r="AZ122" s="266"/>
      <c r="BA122" s="353"/>
      <c r="BB122" s="353"/>
      <c r="BC122" s="353"/>
      <c r="BD122" s="353"/>
      <c r="BE122" s="353"/>
      <c r="BF122" s="353"/>
      <c r="BG122" s="353"/>
      <c r="BH122" s="353"/>
      <c r="BI122" s="353"/>
      <c r="BJ122" s="227"/>
      <c r="BK122" s="227"/>
      <c r="BL122" s="227"/>
      <c r="BM122" s="227"/>
      <c r="BN122" s="227"/>
      <c r="BO122" s="227"/>
      <c r="BP122" s="227"/>
      <c r="BQ122" s="216"/>
      <c r="BR122" s="216"/>
      <c r="BS122" s="217"/>
      <c r="BT122" s="217"/>
    </row>
    <row r="123" spans="16:72" ht="41.25" customHeight="1">
      <c r="P123" s="1"/>
      <c r="Q123" s="94"/>
      <c r="R123" s="399">
        <v>1</v>
      </c>
      <c r="S123" s="450" t="s">
        <v>599</v>
      </c>
      <c r="T123" s="450"/>
      <c r="U123" s="450"/>
      <c r="V123" s="451"/>
      <c r="W123" s="128">
        <v>20</v>
      </c>
      <c r="X123" s="450" t="s">
        <v>599</v>
      </c>
      <c r="Y123" s="450"/>
      <c r="Z123" s="450"/>
      <c r="AA123" s="450"/>
      <c r="AB123" s="450"/>
      <c r="AC123" s="450"/>
      <c r="AD123" s="450"/>
      <c r="AE123" s="445"/>
      <c r="AF123" s="3"/>
      <c r="AG123" s="3"/>
      <c r="AH123" s="3"/>
      <c r="AI123" s="3"/>
      <c r="AJ123" s="3"/>
      <c r="AK123" s="3"/>
      <c r="AL123" s="3"/>
      <c r="AM123" s="3"/>
      <c r="AN123" s="3"/>
      <c r="AX123" s="1"/>
      <c r="AY123" s="226"/>
      <c r="AZ123" s="226"/>
      <c r="BA123" s="251" t="s">
        <v>283</v>
      </c>
      <c r="BB123" s="226"/>
      <c r="BC123" s="226"/>
      <c r="BD123" s="226"/>
      <c r="BE123" s="226"/>
      <c r="BF123" s="226"/>
      <c r="BG123" s="226"/>
      <c r="BH123" s="226"/>
      <c r="BI123" s="226"/>
      <c r="BJ123" s="227"/>
      <c r="BK123" s="227"/>
      <c r="BL123" s="227"/>
      <c r="BM123" s="227"/>
      <c r="BN123" s="227"/>
      <c r="BO123" s="227"/>
      <c r="BP123" s="227"/>
      <c r="BQ123" s="216"/>
      <c r="BR123" s="216"/>
      <c r="BS123" s="217"/>
      <c r="BT123" s="217"/>
    </row>
    <row r="124" spans="16:72" ht="38.25" customHeight="1">
      <c r="P124" s="1"/>
      <c r="Q124" s="94"/>
      <c r="R124" s="399">
        <v>2</v>
      </c>
      <c r="S124" s="396" t="s">
        <v>600</v>
      </c>
      <c r="T124" s="405"/>
      <c r="U124" s="405"/>
      <c r="V124" s="406"/>
      <c r="W124" s="128">
        <v>21</v>
      </c>
      <c r="X124" s="396" t="s">
        <v>600</v>
      </c>
      <c r="Y124" s="407"/>
      <c r="Z124" s="407"/>
      <c r="AA124" s="407"/>
      <c r="AB124" s="407"/>
      <c r="AC124" s="407"/>
      <c r="AD124" s="408"/>
      <c r="AE124" s="445"/>
      <c r="AF124" s="3"/>
      <c r="AG124" s="3"/>
      <c r="AH124" s="3"/>
      <c r="AI124" s="3"/>
      <c r="AJ124" s="3"/>
      <c r="AK124" s="3"/>
      <c r="AL124" s="3"/>
      <c r="AM124" s="3"/>
      <c r="AN124" s="3"/>
      <c r="AX124" s="1"/>
      <c r="AY124" s="226"/>
      <c r="AZ124" s="226"/>
      <c r="BA124" s="354" t="s">
        <v>262</v>
      </c>
      <c r="BB124" s="355"/>
      <c r="BC124" s="226"/>
      <c r="BD124" s="226"/>
      <c r="BE124" s="226"/>
      <c r="BF124" s="226"/>
      <c r="BG124" s="226"/>
      <c r="BH124" s="226"/>
      <c r="BI124" s="226"/>
      <c r="BJ124" s="227"/>
      <c r="BK124" s="227"/>
      <c r="BL124" s="227"/>
      <c r="BM124" s="227"/>
      <c r="BN124" s="227"/>
      <c r="BO124" s="227"/>
      <c r="BP124" s="227"/>
      <c r="BQ124" s="216"/>
      <c r="BR124" s="216"/>
      <c r="BS124" s="217"/>
      <c r="BT124" s="217"/>
    </row>
    <row r="125" spans="16:72" ht="39" customHeight="1">
      <c r="P125" s="1"/>
      <c r="Q125" s="94"/>
      <c r="R125" s="129">
        <v>3</v>
      </c>
      <c r="S125" s="396"/>
      <c r="T125" s="405"/>
      <c r="U125" s="405"/>
      <c r="V125" s="406"/>
      <c r="W125" s="128"/>
      <c r="X125" s="407"/>
      <c r="Y125" s="407"/>
      <c r="Z125" s="407"/>
      <c r="AA125" s="407"/>
      <c r="AB125" s="407"/>
      <c r="AC125" s="407"/>
      <c r="AD125" s="408"/>
      <c r="AE125" s="445"/>
      <c r="AF125" s="3"/>
      <c r="AG125" s="3"/>
      <c r="AH125" s="3"/>
      <c r="AI125" s="3"/>
      <c r="AJ125" s="3"/>
      <c r="AK125" s="3"/>
      <c r="AL125" s="3"/>
      <c r="AM125" s="3"/>
      <c r="AN125" s="3"/>
      <c r="AX125" s="1"/>
      <c r="AY125" s="226"/>
      <c r="AZ125" s="226"/>
      <c r="BA125" s="355"/>
      <c r="BB125" s="354" t="s">
        <v>255</v>
      </c>
      <c r="BC125" s="226"/>
      <c r="BD125" s="226"/>
      <c r="BE125" s="226"/>
      <c r="BF125" s="226"/>
      <c r="BG125" s="226"/>
      <c r="BH125" s="226"/>
      <c r="BI125" s="226"/>
      <c r="BJ125" s="227"/>
      <c r="BK125" s="227"/>
      <c r="BL125" s="227"/>
      <c r="BM125" s="227"/>
      <c r="BN125" s="227"/>
      <c r="BO125" s="227"/>
      <c r="BP125" s="227"/>
      <c r="BQ125" s="216"/>
      <c r="BR125" s="216"/>
      <c r="BS125" s="217"/>
      <c r="BT125" s="217"/>
    </row>
    <row r="126" spans="16:72" ht="39" customHeight="1">
      <c r="P126" s="1"/>
      <c r="Q126" s="94"/>
      <c r="R126" s="129">
        <v>4</v>
      </c>
      <c r="S126" s="396"/>
      <c r="T126" s="405"/>
      <c r="U126" s="405"/>
      <c r="V126" s="406"/>
      <c r="W126" s="128"/>
      <c r="X126" s="452" t="s">
        <v>93</v>
      </c>
      <c r="Y126" s="452"/>
      <c r="Z126" s="452"/>
      <c r="AA126" s="452"/>
      <c r="AB126" s="452"/>
      <c r="AC126" s="452"/>
      <c r="AD126" s="488"/>
      <c r="AE126" s="445"/>
      <c r="AF126" s="3"/>
      <c r="AG126" s="3"/>
      <c r="AH126" s="3"/>
      <c r="AI126" s="3"/>
      <c r="AJ126" s="3"/>
      <c r="AK126" s="3"/>
      <c r="AL126" s="3"/>
      <c r="AM126" s="3"/>
      <c r="AN126" s="3"/>
      <c r="AX126" s="1"/>
      <c r="AY126" s="226"/>
      <c r="AZ126" s="226"/>
      <c r="BA126" s="355"/>
      <c r="BB126" s="354" t="s">
        <v>263</v>
      </c>
      <c r="BC126" s="226"/>
      <c r="BD126" s="226"/>
      <c r="BE126" s="226"/>
      <c r="BF126" s="226"/>
      <c r="BG126" s="226"/>
      <c r="BH126" s="226"/>
      <c r="BI126" s="226"/>
      <c r="BJ126" s="227"/>
      <c r="BK126" s="227"/>
      <c r="BL126" s="227"/>
      <c r="BM126" s="227"/>
      <c r="BN126" s="227"/>
      <c r="BO126" s="227"/>
      <c r="BP126" s="227"/>
      <c r="BQ126" s="216"/>
      <c r="BR126" s="216"/>
      <c r="BS126" s="217"/>
      <c r="BT126" s="217"/>
    </row>
    <row r="127" spans="16:72" ht="39" customHeight="1">
      <c r="P127" s="1"/>
      <c r="Q127" s="94"/>
      <c r="R127" s="129">
        <v>5</v>
      </c>
      <c r="S127" s="396"/>
      <c r="T127" s="405"/>
      <c r="U127" s="405"/>
      <c r="V127" s="406"/>
      <c r="W127" s="128">
        <v>1</v>
      </c>
      <c r="X127" s="407"/>
      <c r="Y127" s="407"/>
      <c r="Z127" s="407"/>
      <c r="AA127" s="407"/>
      <c r="AB127" s="407"/>
      <c r="AC127" s="407"/>
      <c r="AD127" s="408"/>
      <c r="AE127" s="445"/>
      <c r="AF127" s="3"/>
      <c r="AG127" s="3"/>
      <c r="AH127" s="3"/>
      <c r="AI127" s="3"/>
      <c r="AJ127" s="3"/>
      <c r="AK127" s="3"/>
      <c r="AL127" s="3"/>
      <c r="AM127" s="3"/>
      <c r="AN127" s="3"/>
      <c r="AX127" s="1"/>
      <c r="AY127" s="226"/>
      <c r="AZ127" s="226"/>
      <c r="BA127" s="355"/>
      <c r="BB127" s="354" t="s">
        <v>264</v>
      </c>
      <c r="BC127" s="226"/>
      <c r="BD127" s="226"/>
      <c r="BE127" s="226"/>
      <c r="BF127" s="226"/>
      <c r="BG127" s="226"/>
      <c r="BH127" s="226"/>
      <c r="BI127" s="226"/>
      <c r="BJ127" s="227"/>
      <c r="BK127" s="227"/>
      <c r="BL127" s="227"/>
      <c r="BM127" s="227"/>
      <c r="BN127" s="227"/>
      <c r="BO127" s="227"/>
      <c r="BP127" s="227"/>
      <c r="BQ127" s="216"/>
      <c r="BR127" s="216"/>
      <c r="BS127" s="217"/>
      <c r="BT127" s="217"/>
    </row>
    <row r="128" spans="16:72" ht="39" customHeight="1">
      <c r="P128" s="1"/>
      <c r="Q128" s="94"/>
      <c r="R128" s="129">
        <v>6</v>
      </c>
      <c r="S128" s="396"/>
      <c r="T128" s="405"/>
      <c r="U128" s="405"/>
      <c r="V128" s="406"/>
      <c r="W128" s="128">
        <v>2</v>
      </c>
      <c r="X128" s="407"/>
      <c r="Y128" s="407"/>
      <c r="Z128" s="407"/>
      <c r="AA128" s="407"/>
      <c r="AB128" s="407"/>
      <c r="AC128" s="407"/>
      <c r="AD128" s="408"/>
      <c r="AE128" s="445"/>
      <c r="AF128" s="3"/>
      <c r="AG128" s="3"/>
      <c r="AH128" s="3"/>
      <c r="AI128" s="3"/>
      <c r="AJ128" s="3"/>
      <c r="AK128" s="3"/>
      <c r="AL128" s="3"/>
      <c r="AM128" s="3"/>
      <c r="AN128" s="3"/>
      <c r="AX128" s="1"/>
      <c r="AY128" s="226"/>
      <c r="AZ128" s="226"/>
      <c r="BA128" s="355"/>
      <c r="BB128" s="354" t="s">
        <v>265</v>
      </c>
      <c r="BC128" s="226"/>
      <c r="BD128" s="226"/>
      <c r="BE128" s="226"/>
      <c r="BF128" s="226"/>
      <c r="BG128" s="226"/>
      <c r="BH128" s="226"/>
      <c r="BI128" s="226"/>
      <c r="BJ128" s="227"/>
      <c r="BK128" s="227"/>
      <c r="BL128" s="227"/>
      <c r="BM128" s="227"/>
      <c r="BN128" s="227"/>
      <c r="BO128" s="227"/>
      <c r="BP128" s="227"/>
      <c r="BQ128" s="216"/>
      <c r="BR128" s="216"/>
      <c r="BS128" s="217"/>
      <c r="BT128" s="217"/>
    </row>
    <row r="129" spans="17:72" s="1" customFormat="1" ht="39" customHeight="1">
      <c r="Q129" s="94"/>
      <c r="R129" s="129">
        <v>7</v>
      </c>
      <c r="S129" s="396"/>
      <c r="T129" s="405"/>
      <c r="U129" s="405"/>
      <c r="V129" s="406"/>
      <c r="W129" s="128">
        <v>3</v>
      </c>
      <c r="X129" s="407"/>
      <c r="Y129" s="407"/>
      <c r="Z129" s="407"/>
      <c r="AA129" s="407"/>
      <c r="AB129" s="407"/>
      <c r="AC129" s="407"/>
      <c r="AD129" s="408"/>
      <c r="AE129" s="445"/>
      <c r="AF129" s="3"/>
      <c r="AG129" s="3"/>
      <c r="AH129" s="3"/>
      <c r="AI129" s="3"/>
      <c r="AJ129" s="3"/>
      <c r="AK129" s="3"/>
      <c r="AL129" s="3"/>
      <c r="AM129" s="3"/>
      <c r="AN129" s="3"/>
      <c r="AY129" s="226"/>
      <c r="AZ129" s="226"/>
      <c r="BA129" s="355"/>
      <c r="BB129" s="354" t="s">
        <v>256</v>
      </c>
      <c r="BC129" s="226"/>
      <c r="BD129" s="226"/>
      <c r="BE129" s="226"/>
      <c r="BF129" s="226"/>
      <c r="BG129" s="226"/>
      <c r="BH129" s="226"/>
      <c r="BI129" s="226"/>
      <c r="BJ129" s="227"/>
      <c r="BK129" s="227"/>
      <c r="BL129" s="227"/>
      <c r="BM129" s="227"/>
      <c r="BN129" s="227"/>
      <c r="BO129" s="227"/>
      <c r="BP129" s="227"/>
      <c r="BQ129" s="216"/>
      <c r="BR129" s="216"/>
      <c r="BS129" s="217"/>
      <c r="BT129" s="218"/>
    </row>
    <row r="130" spans="17:72" s="1" customFormat="1" ht="39" customHeight="1">
      <c r="Q130" s="94"/>
      <c r="R130" s="129">
        <v>8</v>
      </c>
      <c r="S130" s="396"/>
      <c r="T130" s="405"/>
      <c r="U130" s="405"/>
      <c r="V130" s="406"/>
      <c r="W130" s="128">
        <v>4</v>
      </c>
      <c r="X130" s="407"/>
      <c r="Y130" s="407"/>
      <c r="Z130" s="407"/>
      <c r="AA130" s="407"/>
      <c r="AB130" s="407"/>
      <c r="AC130" s="407"/>
      <c r="AD130" s="408"/>
      <c r="AE130" s="445"/>
      <c r="AF130" s="3"/>
      <c r="AG130" s="3"/>
      <c r="AH130" s="3"/>
      <c r="AI130" s="3"/>
      <c r="AJ130" s="3"/>
      <c r="AK130" s="3"/>
      <c r="AL130" s="3"/>
      <c r="AM130" s="3"/>
      <c r="AN130" s="3"/>
      <c r="AY130" s="226"/>
      <c r="AZ130" s="226"/>
      <c r="BA130" s="355"/>
      <c r="BB130" s="354" t="s">
        <v>266</v>
      </c>
      <c r="BC130" s="226"/>
      <c r="BD130" s="226"/>
      <c r="BE130" s="226"/>
      <c r="BF130" s="226"/>
      <c r="BG130" s="226"/>
      <c r="BH130" s="226"/>
      <c r="BI130" s="226"/>
      <c r="BJ130" s="227"/>
      <c r="BK130" s="227"/>
      <c r="BL130" s="227"/>
      <c r="BM130" s="227"/>
      <c r="BN130" s="227"/>
      <c r="BO130" s="227"/>
      <c r="BP130" s="227"/>
      <c r="BQ130" s="216"/>
      <c r="BR130" s="216"/>
      <c r="BS130" s="217"/>
      <c r="BT130" s="218"/>
    </row>
    <row r="131" spans="17:72" s="1" customFormat="1" ht="39" customHeight="1">
      <c r="Q131" s="94"/>
      <c r="R131" s="129">
        <v>9</v>
      </c>
      <c r="S131" s="396"/>
      <c r="T131" s="405"/>
      <c r="U131" s="405"/>
      <c r="V131" s="406"/>
      <c r="W131" s="128">
        <v>5</v>
      </c>
      <c r="X131" s="407"/>
      <c r="Y131" s="407"/>
      <c r="Z131" s="407"/>
      <c r="AA131" s="407"/>
      <c r="AB131" s="407"/>
      <c r="AC131" s="407"/>
      <c r="AD131" s="408"/>
      <c r="AE131" s="445"/>
      <c r="AF131" s="3"/>
      <c r="AG131" s="3"/>
      <c r="AH131" s="3"/>
      <c r="AI131" s="3"/>
      <c r="AJ131" s="3"/>
      <c r="AK131" s="3"/>
      <c r="AL131" s="3"/>
      <c r="AM131" s="3"/>
      <c r="AN131" s="3"/>
      <c r="AY131" s="226"/>
      <c r="AZ131" s="226"/>
      <c r="BA131" s="226"/>
      <c r="BB131" s="356" t="s">
        <v>257</v>
      </c>
      <c r="BC131" s="226"/>
      <c r="BD131" s="226"/>
      <c r="BE131" s="226"/>
      <c r="BF131" s="226"/>
      <c r="BG131" s="226"/>
      <c r="BH131" s="226"/>
      <c r="BI131" s="226"/>
      <c r="BJ131" s="227"/>
      <c r="BK131" s="227"/>
      <c r="BL131" s="227"/>
      <c r="BM131" s="227"/>
      <c r="BN131" s="227"/>
      <c r="BO131" s="227"/>
      <c r="BP131" s="227"/>
      <c r="BQ131" s="216"/>
      <c r="BR131" s="216"/>
      <c r="BS131" s="217"/>
      <c r="BT131" s="218"/>
    </row>
    <row r="132" spans="17:72" s="1" customFormat="1" ht="39" customHeight="1">
      <c r="Q132" s="94"/>
      <c r="R132" s="129">
        <v>10</v>
      </c>
      <c r="S132" s="396"/>
      <c r="T132" s="405"/>
      <c r="U132" s="405"/>
      <c r="V132" s="406"/>
      <c r="W132" s="128">
        <v>6</v>
      </c>
      <c r="X132" s="407"/>
      <c r="Y132" s="407"/>
      <c r="Z132" s="407"/>
      <c r="AA132" s="407"/>
      <c r="AB132" s="407"/>
      <c r="AC132" s="407"/>
      <c r="AD132" s="408"/>
      <c r="AE132" s="445"/>
      <c r="AF132" s="3"/>
      <c r="AG132" s="3"/>
      <c r="AH132" s="3"/>
      <c r="AI132" s="3"/>
      <c r="AJ132" s="3"/>
      <c r="AK132" s="3"/>
      <c r="AL132" s="3"/>
      <c r="AM132" s="3"/>
      <c r="AN132" s="3"/>
      <c r="AY132" s="226"/>
      <c r="AZ132" s="226"/>
      <c r="BA132" s="266" t="s">
        <v>258</v>
      </c>
      <c r="BB132" s="226"/>
      <c r="BC132" s="226"/>
      <c r="BD132" s="226"/>
      <c r="BE132" s="226"/>
      <c r="BF132" s="226"/>
      <c r="BG132" s="226"/>
      <c r="BH132" s="226"/>
      <c r="BI132" s="226"/>
      <c r="BJ132" s="227"/>
      <c r="BK132" s="227"/>
      <c r="BL132" s="227"/>
      <c r="BM132" s="227"/>
      <c r="BN132" s="227"/>
      <c r="BO132" s="227"/>
      <c r="BP132" s="227"/>
      <c r="BQ132" s="216"/>
      <c r="BR132" s="216"/>
      <c r="BS132" s="217"/>
      <c r="BT132" s="218"/>
    </row>
    <row r="133" spans="17:72" s="1" customFormat="1" ht="39" customHeight="1">
      <c r="Q133" s="94"/>
      <c r="R133" s="129">
        <v>11</v>
      </c>
      <c r="S133" s="396"/>
      <c r="T133" s="405"/>
      <c r="U133" s="405"/>
      <c r="V133" s="406"/>
      <c r="W133" s="128">
        <v>7</v>
      </c>
      <c r="X133" s="407"/>
      <c r="Y133" s="407"/>
      <c r="Z133" s="407"/>
      <c r="AA133" s="407"/>
      <c r="AB133" s="407"/>
      <c r="AC133" s="407"/>
      <c r="AD133" s="408"/>
      <c r="AE133" s="445"/>
      <c r="AF133" s="3"/>
      <c r="AG133" s="3"/>
      <c r="AH133" s="3"/>
      <c r="AI133" s="3"/>
      <c r="AJ133" s="3"/>
      <c r="AK133" s="3"/>
      <c r="AL133" s="3"/>
      <c r="AM133" s="3"/>
      <c r="AN133" s="3"/>
      <c r="AY133" s="226"/>
      <c r="AZ133" s="226"/>
      <c r="BA133" s="226"/>
      <c r="BB133" s="251" t="s">
        <v>259</v>
      </c>
      <c r="BC133" s="226"/>
      <c r="BD133" s="226"/>
      <c r="BE133" s="226"/>
      <c r="BF133" s="226"/>
      <c r="BG133" s="226"/>
      <c r="BH133" s="226"/>
      <c r="BI133" s="226"/>
      <c r="BJ133" s="227"/>
      <c r="BK133" s="227"/>
      <c r="BL133" s="227"/>
      <c r="BM133" s="227"/>
      <c r="BN133" s="227"/>
      <c r="BO133" s="227"/>
      <c r="BP133" s="227"/>
      <c r="BQ133" s="216"/>
      <c r="BR133" s="216"/>
      <c r="BS133" s="217"/>
      <c r="BT133" s="218"/>
    </row>
    <row r="134" spans="17:72" s="1" customFormat="1" ht="39" customHeight="1">
      <c r="Q134" s="94"/>
      <c r="R134" s="129">
        <v>12</v>
      </c>
      <c r="S134" s="396"/>
      <c r="T134" s="405"/>
      <c r="U134" s="405"/>
      <c r="V134" s="406"/>
      <c r="W134" s="128">
        <v>8</v>
      </c>
      <c r="X134" s="407"/>
      <c r="Y134" s="407"/>
      <c r="Z134" s="407"/>
      <c r="AA134" s="407"/>
      <c r="AB134" s="407"/>
      <c r="AC134" s="407"/>
      <c r="AD134" s="408"/>
      <c r="AE134" s="445"/>
      <c r="AF134" s="3"/>
      <c r="AG134" s="3"/>
      <c r="AH134" s="3"/>
      <c r="AI134" s="3"/>
      <c r="AJ134" s="3"/>
      <c r="AK134" s="3"/>
      <c r="AL134" s="3"/>
      <c r="AM134" s="3"/>
      <c r="AN134" s="3"/>
      <c r="AY134" s="226"/>
      <c r="AZ134" s="226"/>
      <c r="BA134" s="226"/>
      <c r="BB134" s="251" t="s">
        <v>260</v>
      </c>
      <c r="BC134" s="226"/>
      <c r="BD134" s="226"/>
      <c r="BE134" s="226"/>
      <c r="BF134" s="226"/>
      <c r="BG134" s="226"/>
      <c r="BH134" s="226"/>
      <c r="BI134" s="226"/>
      <c r="BJ134" s="227"/>
      <c r="BK134" s="227"/>
      <c r="BL134" s="227"/>
      <c r="BM134" s="227"/>
      <c r="BN134" s="227"/>
      <c r="BO134" s="227"/>
      <c r="BP134" s="227"/>
      <c r="BQ134" s="216"/>
      <c r="BR134" s="216"/>
      <c r="BS134" s="217"/>
      <c r="BT134" s="218"/>
    </row>
    <row r="135" spans="17:72" s="1" customFormat="1" ht="39" customHeight="1">
      <c r="Q135" s="94"/>
      <c r="R135" s="129">
        <v>13</v>
      </c>
      <c r="S135" s="396"/>
      <c r="T135" s="405"/>
      <c r="U135" s="405"/>
      <c r="V135" s="406"/>
      <c r="W135" s="128">
        <v>9</v>
      </c>
      <c r="X135" s="407"/>
      <c r="Y135" s="407"/>
      <c r="Z135" s="407"/>
      <c r="AA135" s="407"/>
      <c r="AB135" s="407"/>
      <c r="AC135" s="407"/>
      <c r="AD135" s="408"/>
      <c r="AE135" s="445"/>
      <c r="AF135" s="3"/>
      <c r="AG135" s="3"/>
      <c r="AH135" s="3"/>
      <c r="AI135" s="3"/>
      <c r="AJ135" s="3"/>
      <c r="AK135" s="3"/>
      <c r="AL135" s="3"/>
      <c r="AM135" s="3"/>
      <c r="AN135" s="3"/>
      <c r="AY135" s="226"/>
      <c r="AZ135" s="226"/>
      <c r="BA135" s="226"/>
      <c r="BB135" s="251" t="s">
        <v>261</v>
      </c>
      <c r="BC135" s="226"/>
      <c r="BD135" s="226"/>
      <c r="BE135" s="226"/>
      <c r="BF135" s="226"/>
      <c r="BG135" s="226"/>
      <c r="BH135" s="226"/>
      <c r="BI135" s="226"/>
      <c r="BJ135" s="227"/>
      <c r="BK135" s="227"/>
      <c r="BL135" s="227"/>
      <c r="BM135" s="227"/>
      <c r="BN135" s="227"/>
      <c r="BO135" s="227"/>
      <c r="BP135" s="227"/>
      <c r="BQ135" s="216"/>
      <c r="BR135" s="216"/>
      <c r="BS135" s="217"/>
      <c r="BT135" s="218"/>
    </row>
    <row r="136" spans="17:72" s="1" customFormat="1" ht="39" customHeight="1">
      <c r="Q136" s="94"/>
      <c r="R136" s="129">
        <v>14</v>
      </c>
      <c r="S136" s="396"/>
      <c r="T136" s="405"/>
      <c r="U136" s="405"/>
      <c r="V136" s="406"/>
      <c r="W136" s="128">
        <v>10</v>
      </c>
      <c r="X136" s="407"/>
      <c r="Y136" s="407"/>
      <c r="Z136" s="407"/>
      <c r="AA136" s="407"/>
      <c r="AB136" s="407"/>
      <c r="AC136" s="407"/>
      <c r="AD136" s="408"/>
      <c r="AE136" s="445"/>
      <c r="AF136" s="3"/>
      <c r="AG136" s="3"/>
      <c r="AH136" s="3"/>
      <c r="AI136" s="3"/>
      <c r="AJ136" s="3"/>
      <c r="AK136" s="3"/>
      <c r="AL136" s="3"/>
      <c r="AM136" s="3"/>
      <c r="AN136" s="3"/>
      <c r="AY136" s="226"/>
      <c r="AZ136" s="226"/>
      <c r="BA136" s="226"/>
      <c r="BB136" s="357" t="s">
        <v>267</v>
      </c>
      <c r="BC136" s="226"/>
      <c r="BD136" s="226"/>
      <c r="BE136" s="226"/>
      <c r="BF136" s="226"/>
      <c r="BG136" s="226"/>
      <c r="BH136" s="226"/>
      <c r="BI136" s="226"/>
      <c r="BJ136" s="227"/>
      <c r="BK136" s="227"/>
      <c r="BL136" s="227"/>
      <c r="BM136" s="227"/>
      <c r="BN136" s="227"/>
      <c r="BO136" s="227"/>
      <c r="BP136" s="227"/>
      <c r="BQ136" s="216"/>
      <c r="BR136" s="216"/>
      <c r="BS136" s="217"/>
      <c r="BT136" s="218"/>
    </row>
    <row r="137" spans="17:72" s="1" customFormat="1" ht="39" customHeight="1">
      <c r="Q137" s="94"/>
      <c r="R137" s="129">
        <v>15</v>
      </c>
      <c r="S137" s="396"/>
      <c r="T137" s="405"/>
      <c r="U137" s="405"/>
      <c r="V137" s="406"/>
      <c r="W137" s="128">
        <v>11</v>
      </c>
      <c r="X137" s="407"/>
      <c r="Y137" s="407"/>
      <c r="Z137" s="407"/>
      <c r="AA137" s="407"/>
      <c r="AB137" s="407"/>
      <c r="AC137" s="407"/>
      <c r="AD137" s="408"/>
      <c r="AE137" s="445"/>
      <c r="AF137" s="3"/>
      <c r="AG137" s="3"/>
      <c r="AH137" s="3"/>
      <c r="AI137" s="3"/>
      <c r="AJ137" s="3"/>
      <c r="AK137" s="3"/>
      <c r="AL137" s="3"/>
      <c r="AM137" s="3"/>
      <c r="AN137" s="3"/>
      <c r="AY137" s="226"/>
      <c r="AZ137" s="226"/>
      <c r="BA137" s="226"/>
      <c r="BB137" s="358" t="s">
        <v>268</v>
      </c>
      <c r="BC137" s="226"/>
      <c r="BD137" s="226"/>
      <c r="BE137" s="226"/>
      <c r="BF137" s="226"/>
      <c r="BG137" s="226"/>
      <c r="BH137" s="226"/>
      <c r="BI137" s="226"/>
      <c r="BJ137" s="227"/>
      <c r="BK137" s="227"/>
      <c r="BL137" s="227"/>
      <c r="BM137" s="227"/>
      <c r="BN137" s="227"/>
      <c r="BO137" s="227"/>
      <c r="BP137" s="227"/>
      <c r="BQ137" s="216"/>
      <c r="BR137" s="216"/>
      <c r="BS137" s="217"/>
      <c r="BT137" s="218"/>
    </row>
    <row r="138" spans="17:72" s="1" customFormat="1" ht="39" customHeight="1">
      <c r="Q138" s="94"/>
      <c r="R138" s="129">
        <v>16</v>
      </c>
      <c r="S138" s="396"/>
      <c r="T138" s="405"/>
      <c r="U138" s="405"/>
      <c r="V138" s="406"/>
      <c r="W138" s="128">
        <v>12</v>
      </c>
      <c r="X138" s="407"/>
      <c r="Y138" s="407"/>
      <c r="Z138" s="407"/>
      <c r="AA138" s="407"/>
      <c r="AB138" s="407"/>
      <c r="AC138" s="407"/>
      <c r="AD138" s="408"/>
      <c r="AE138" s="445"/>
      <c r="AF138" s="3"/>
      <c r="AG138" s="3"/>
      <c r="AH138" s="3"/>
      <c r="AI138" s="3"/>
      <c r="AJ138" s="3"/>
      <c r="AK138" s="3"/>
      <c r="AL138" s="3"/>
      <c r="AM138" s="3"/>
      <c r="AN138" s="3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7"/>
      <c r="BK138" s="227"/>
      <c r="BL138" s="227"/>
      <c r="BM138" s="227"/>
      <c r="BN138" s="227"/>
      <c r="BO138" s="227"/>
      <c r="BP138" s="227"/>
      <c r="BQ138" s="216"/>
      <c r="BR138" s="216"/>
      <c r="BS138" s="217"/>
      <c r="BT138" s="218"/>
    </row>
    <row r="139" spans="17:72" s="1" customFormat="1" ht="39" customHeight="1">
      <c r="Q139" s="94"/>
      <c r="R139" s="129">
        <v>17</v>
      </c>
      <c r="S139" s="396"/>
      <c r="T139" s="405"/>
      <c r="U139" s="405"/>
      <c r="V139" s="406"/>
      <c r="W139" s="128">
        <v>13</v>
      </c>
      <c r="X139" s="407"/>
      <c r="Y139" s="407"/>
      <c r="Z139" s="407"/>
      <c r="AA139" s="407"/>
      <c r="AB139" s="407"/>
      <c r="AC139" s="407"/>
      <c r="AD139" s="408"/>
      <c r="AE139" s="445"/>
      <c r="AF139" s="3"/>
      <c r="AG139" s="3"/>
      <c r="AH139" s="3"/>
      <c r="AI139" s="3"/>
      <c r="AJ139" s="3"/>
      <c r="AK139" s="3"/>
      <c r="AL139" s="3"/>
      <c r="AM139" s="3"/>
      <c r="AN139" s="3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7"/>
      <c r="BK139" s="227"/>
      <c r="BL139" s="227"/>
      <c r="BM139" s="227"/>
      <c r="BN139" s="227"/>
      <c r="BO139" s="227"/>
      <c r="BP139" s="227"/>
      <c r="BQ139" s="216"/>
      <c r="BR139" s="216"/>
      <c r="BS139" s="217"/>
      <c r="BT139" s="218"/>
    </row>
    <row r="140" spans="17:72" s="1" customFormat="1" ht="39" customHeight="1">
      <c r="Q140" s="94"/>
      <c r="R140" s="129">
        <v>18</v>
      </c>
      <c r="S140" s="396"/>
      <c r="T140" s="405"/>
      <c r="U140" s="405"/>
      <c r="V140" s="406"/>
      <c r="W140" s="128">
        <v>14</v>
      </c>
      <c r="X140" s="407"/>
      <c r="Y140" s="407"/>
      <c r="Z140" s="407"/>
      <c r="AA140" s="407"/>
      <c r="AB140" s="407"/>
      <c r="AC140" s="407"/>
      <c r="AD140" s="408"/>
      <c r="AE140" s="445"/>
      <c r="AF140" s="3"/>
      <c r="AG140" s="3"/>
      <c r="AH140" s="3"/>
      <c r="AI140" s="3"/>
      <c r="AJ140" s="3"/>
      <c r="AK140" s="3"/>
      <c r="AL140" s="3"/>
      <c r="AM140" s="3"/>
      <c r="AN140" s="3"/>
      <c r="AY140" s="226"/>
      <c r="AZ140" s="229" t="s">
        <v>273</v>
      </c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7"/>
      <c r="BK140" s="227"/>
      <c r="BL140" s="227"/>
      <c r="BM140" s="227"/>
      <c r="BN140" s="227"/>
      <c r="BO140" s="227"/>
      <c r="BP140" s="227"/>
      <c r="BQ140" s="216"/>
      <c r="BR140" s="216"/>
      <c r="BS140" s="217"/>
      <c r="BT140" s="218"/>
    </row>
    <row r="141" spans="17:72" s="1" customFormat="1" ht="24.75" customHeight="1">
      <c r="Q141" s="94"/>
      <c r="R141" s="470" t="s">
        <v>118</v>
      </c>
      <c r="S141" s="471"/>
      <c r="T141" s="471"/>
      <c r="U141" s="471"/>
      <c r="V141" s="472"/>
      <c r="W141" s="473" t="s">
        <v>119</v>
      </c>
      <c r="X141" s="471"/>
      <c r="Y141" s="471"/>
      <c r="Z141" s="471"/>
      <c r="AA141" s="471"/>
      <c r="AB141" s="471"/>
      <c r="AC141" s="471"/>
      <c r="AD141" s="471"/>
      <c r="AE141" s="445"/>
      <c r="AF141" s="3"/>
      <c r="AG141" s="3"/>
      <c r="AH141" s="3"/>
      <c r="AI141" s="3"/>
      <c r="AJ141" s="3"/>
      <c r="AK141" s="3"/>
      <c r="AL141" s="3"/>
      <c r="AM141" s="3"/>
      <c r="AN141" s="3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7"/>
      <c r="BK141" s="227"/>
      <c r="BL141" s="227"/>
      <c r="BM141" s="227"/>
      <c r="BN141" s="227"/>
      <c r="BO141" s="227"/>
      <c r="BP141" s="227"/>
      <c r="BQ141" s="216"/>
      <c r="BR141" s="216"/>
      <c r="BS141" s="217"/>
      <c r="BT141" s="218"/>
    </row>
    <row r="142" spans="17:72" s="1" customFormat="1" ht="19.5" customHeight="1">
      <c r="Q142" s="94"/>
      <c r="R142" s="131">
        <v>1</v>
      </c>
      <c r="S142" s="467"/>
      <c r="T142" s="467"/>
      <c r="U142" s="467"/>
      <c r="V142" s="468"/>
      <c r="W142" s="132">
        <v>1</v>
      </c>
      <c r="X142" s="469"/>
      <c r="Y142" s="469"/>
      <c r="Z142" s="469"/>
      <c r="AA142" s="469"/>
      <c r="AB142" s="469"/>
      <c r="AC142" s="469"/>
      <c r="AD142" s="469"/>
      <c r="AE142" s="445"/>
      <c r="AF142" s="3"/>
      <c r="AG142" s="3"/>
      <c r="AH142" s="3"/>
      <c r="AI142" s="3"/>
      <c r="AJ142" s="3"/>
      <c r="AK142" s="3"/>
      <c r="AL142" s="3"/>
      <c r="AM142" s="3"/>
      <c r="AN142" s="3"/>
      <c r="AY142" s="226"/>
      <c r="AZ142" s="359" t="s">
        <v>274</v>
      </c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7"/>
      <c r="BK142" s="227"/>
      <c r="BL142" s="227"/>
      <c r="BM142" s="227"/>
      <c r="BN142" s="227"/>
      <c r="BO142" s="227"/>
      <c r="BP142" s="227"/>
      <c r="BQ142" s="216"/>
      <c r="BR142" s="216"/>
      <c r="BS142" s="217"/>
      <c r="BT142" s="218"/>
    </row>
    <row r="143" spans="17:72" s="1" customFormat="1" ht="19.5" customHeight="1">
      <c r="Q143" s="94"/>
      <c r="R143" s="131">
        <v>2</v>
      </c>
      <c r="S143" s="467"/>
      <c r="T143" s="467"/>
      <c r="U143" s="467"/>
      <c r="V143" s="468"/>
      <c r="W143" s="132">
        <v>2</v>
      </c>
      <c r="X143" s="469"/>
      <c r="Y143" s="469"/>
      <c r="Z143" s="469"/>
      <c r="AA143" s="469"/>
      <c r="AB143" s="469"/>
      <c r="AC143" s="469"/>
      <c r="AD143" s="469"/>
      <c r="AE143" s="445"/>
      <c r="AF143" s="3"/>
      <c r="AG143" s="3"/>
      <c r="AH143" s="3"/>
      <c r="AI143" s="3"/>
      <c r="AJ143" s="3"/>
      <c r="AK143" s="3"/>
      <c r="AL143" s="3"/>
      <c r="AM143" s="3"/>
      <c r="AN143" s="3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7"/>
      <c r="BK143" s="227"/>
      <c r="BL143" s="227"/>
      <c r="BM143" s="227"/>
      <c r="BN143" s="227"/>
      <c r="BO143" s="227"/>
      <c r="BP143" s="227"/>
      <c r="BQ143" s="216"/>
      <c r="BR143" s="216"/>
      <c r="BS143" s="217"/>
      <c r="BT143" s="218"/>
    </row>
    <row r="144" spans="17:72" s="1" customFormat="1" ht="19.5" customHeight="1">
      <c r="Q144" s="94"/>
      <c r="R144" s="133">
        <v>3</v>
      </c>
      <c r="S144" s="467"/>
      <c r="T144" s="467"/>
      <c r="U144" s="467"/>
      <c r="V144" s="468"/>
      <c r="W144" s="132">
        <v>3</v>
      </c>
      <c r="X144" s="469"/>
      <c r="Y144" s="469"/>
      <c r="Z144" s="469"/>
      <c r="AA144" s="469"/>
      <c r="AB144" s="469"/>
      <c r="AC144" s="469"/>
      <c r="AD144" s="469"/>
      <c r="AE144" s="445"/>
      <c r="AF144" s="3"/>
      <c r="AG144" s="3"/>
      <c r="AH144" s="3"/>
      <c r="AI144" s="3"/>
      <c r="AJ144" s="3"/>
      <c r="AK144" s="3"/>
      <c r="AL144" s="3"/>
      <c r="AM144" s="3"/>
      <c r="AN144" s="3"/>
      <c r="AY144" s="226"/>
      <c r="AZ144" s="360" t="s">
        <v>287</v>
      </c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7"/>
      <c r="BK144" s="227"/>
      <c r="BL144" s="227"/>
      <c r="BM144" s="227"/>
      <c r="BN144" s="227"/>
      <c r="BO144" s="227"/>
      <c r="BP144" s="227"/>
      <c r="BQ144" s="216"/>
      <c r="BR144" s="216"/>
      <c r="BS144" s="217"/>
      <c r="BT144" s="218"/>
    </row>
    <row r="145" spans="17:72" s="1" customFormat="1" ht="19.5" customHeight="1">
      <c r="Q145" s="94"/>
      <c r="R145" s="131">
        <v>4</v>
      </c>
      <c r="S145" s="467"/>
      <c r="T145" s="467"/>
      <c r="U145" s="467"/>
      <c r="V145" s="468"/>
      <c r="W145" s="132">
        <v>4</v>
      </c>
      <c r="X145" s="469"/>
      <c r="Y145" s="469"/>
      <c r="Z145" s="469"/>
      <c r="AA145" s="469"/>
      <c r="AB145" s="469"/>
      <c r="AC145" s="469"/>
      <c r="AD145" s="469"/>
      <c r="AE145" s="445"/>
      <c r="AF145" s="3"/>
      <c r="AG145" s="3"/>
      <c r="AH145" s="3"/>
      <c r="AI145" s="3"/>
      <c r="AJ145" s="3"/>
      <c r="AK145" s="3"/>
      <c r="AL145" s="3"/>
      <c r="AM145" s="3"/>
      <c r="AN145" s="3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7"/>
      <c r="BK145" s="227"/>
      <c r="BL145" s="227"/>
      <c r="BM145" s="227"/>
      <c r="BN145" s="227"/>
      <c r="BO145" s="227"/>
      <c r="BP145" s="227"/>
      <c r="BQ145" s="216"/>
      <c r="BR145" s="216"/>
      <c r="BS145" s="217"/>
      <c r="BT145" s="218"/>
    </row>
    <row r="146" spans="17:72" s="1" customFormat="1" ht="19.5" customHeight="1">
      <c r="Q146" s="94"/>
      <c r="R146" s="131">
        <v>5</v>
      </c>
      <c r="S146" s="467"/>
      <c r="T146" s="467"/>
      <c r="U146" s="467"/>
      <c r="V146" s="468"/>
      <c r="W146" s="132">
        <v>5</v>
      </c>
      <c r="X146" s="469"/>
      <c r="Y146" s="469"/>
      <c r="Z146" s="469"/>
      <c r="AA146" s="469"/>
      <c r="AB146" s="469"/>
      <c r="AC146" s="469"/>
      <c r="AD146" s="469"/>
      <c r="AE146" s="445"/>
      <c r="AF146" s="3"/>
      <c r="AG146" s="3"/>
      <c r="AH146" s="3"/>
      <c r="AI146" s="3"/>
      <c r="AJ146" s="3"/>
      <c r="AK146" s="3"/>
      <c r="AL146" s="3"/>
      <c r="AM146" s="3"/>
      <c r="AN146" s="3"/>
      <c r="AY146" s="361"/>
      <c r="AZ146" s="362" t="s">
        <v>285</v>
      </c>
      <c r="BA146" s="361"/>
      <c r="BB146" s="361"/>
      <c r="BC146" s="361"/>
      <c r="BD146" s="361"/>
      <c r="BE146" s="361"/>
      <c r="BF146" s="361"/>
      <c r="BG146" s="226"/>
      <c r="BH146" s="226"/>
      <c r="BI146" s="226"/>
      <c r="BJ146" s="227"/>
      <c r="BK146" s="227"/>
      <c r="BL146" s="227"/>
      <c r="BM146" s="227"/>
      <c r="BN146" s="227"/>
      <c r="BO146" s="227"/>
      <c r="BP146" s="227"/>
      <c r="BQ146" s="216"/>
      <c r="BR146" s="216"/>
      <c r="BS146" s="217"/>
      <c r="BT146" s="218"/>
    </row>
    <row r="147" spans="17:72" s="1" customFormat="1" ht="19.5" customHeight="1">
      <c r="Q147" s="94"/>
      <c r="R147" s="131">
        <v>6</v>
      </c>
      <c r="S147" s="467"/>
      <c r="T147" s="467"/>
      <c r="U147" s="467"/>
      <c r="V147" s="468"/>
      <c r="W147" s="132">
        <v>6</v>
      </c>
      <c r="X147" s="469"/>
      <c r="Y147" s="469"/>
      <c r="Z147" s="469"/>
      <c r="AA147" s="469"/>
      <c r="AB147" s="469"/>
      <c r="AC147" s="469"/>
      <c r="AD147" s="469"/>
      <c r="AE147" s="445"/>
      <c r="AF147" s="3"/>
      <c r="AG147" s="3"/>
      <c r="AH147" s="3"/>
      <c r="AI147" s="3"/>
      <c r="AJ147" s="3"/>
      <c r="AK147" s="3"/>
      <c r="AL147" s="3"/>
      <c r="AM147" s="3"/>
      <c r="AN147" s="3"/>
      <c r="AY147" s="361"/>
      <c r="AZ147" s="361"/>
      <c r="BA147" s="361"/>
      <c r="BB147" s="361"/>
      <c r="BC147" s="361"/>
      <c r="BD147" s="361"/>
      <c r="BE147" s="361"/>
      <c r="BF147" s="361"/>
      <c r="BG147" s="226"/>
      <c r="BH147" s="226"/>
      <c r="BI147" s="226"/>
      <c r="BJ147" s="227"/>
      <c r="BK147" s="227"/>
      <c r="BL147" s="227"/>
      <c r="BM147" s="227"/>
      <c r="BN147" s="227"/>
      <c r="BO147" s="227"/>
      <c r="BP147" s="227"/>
      <c r="BQ147" s="216"/>
      <c r="BR147" s="216"/>
      <c r="BS147" s="217"/>
      <c r="BT147" s="218"/>
    </row>
    <row r="148" spans="17:72" s="1" customFormat="1" ht="19.5" customHeight="1" thickBot="1">
      <c r="Q148" s="94"/>
      <c r="R148" s="134">
        <v>7</v>
      </c>
      <c r="S148" s="478"/>
      <c r="T148" s="478"/>
      <c r="U148" s="478"/>
      <c r="V148" s="479"/>
      <c r="W148" s="135">
        <v>7</v>
      </c>
      <c r="X148" s="480"/>
      <c r="Y148" s="480"/>
      <c r="Z148" s="480"/>
      <c r="AA148" s="480"/>
      <c r="AB148" s="480"/>
      <c r="AC148" s="480"/>
      <c r="AD148" s="480"/>
      <c r="AE148" s="445"/>
      <c r="AF148" s="3"/>
      <c r="AG148" s="3"/>
      <c r="AH148" s="3"/>
      <c r="AI148" s="3"/>
      <c r="AJ148" s="3"/>
      <c r="AK148" s="3"/>
      <c r="AL148" s="3"/>
      <c r="AM148" s="3"/>
      <c r="AN148" s="3"/>
      <c r="AY148" s="361"/>
      <c r="AZ148" s="362" t="s">
        <v>286</v>
      </c>
      <c r="BA148" s="361"/>
      <c r="BB148" s="361"/>
      <c r="BC148" s="361"/>
      <c r="BD148" s="361"/>
      <c r="BE148" s="361"/>
      <c r="BF148" s="361"/>
      <c r="BG148" s="226"/>
      <c r="BH148" s="226"/>
      <c r="BI148" s="226"/>
      <c r="BJ148" s="227"/>
      <c r="BK148" s="227"/>
      <c r="BL148" s="227"/>
      <c r="BM148" s="227"/>
      <c r="BN148" s="227"/>
      <c r="BO148" s="227"/>
      <c r="BP148" s="227"/>
      <c r="BQ148" s="216"/>
      <c r="BR148" s="216"/>
      <c r="BS148" s="217"/>
      <c r="BT148" s="218"/>
    </row>
    <row r="149" spans="17:72" s="1" customFormat="1" ht="24" thickBot="1">
      <c r="Q149" s="94"/>
      <c r="R149" s="136">
        <f>Q153*O153</f>
        <v>0</v>
      </c>
      <c r="S149" s="136">
        <f>R149*Q153</f>
        <v>0</v>
      </c>
      <c r="T149" s="136">
        <f>S149*R149</f>
        <v>0</v>
      </c>
      <c r="U149" s="136">
        <f>T149*S149</f>
        <v>0</v>
      </c>
      <c r="V149" s="136">
        <f>U149*T149</f>
        <v>0</v>
      </c>
      <c r="W149" s="136">
        <f>T149*S149</f>
        <v>0</v>
      </c>
      <c r="X149" s="136">
        <f aca="true" t="shared" si="52" ref="X149:AC149">W149*V149</f>
        <v>0</v>
      </c>
      <c r="Y149" s="136">
        <f t="shared" si="52"/>
        <v>0</v>
      </c>
      <c r="Z149" s="136">
        <f t="shared" si="52"/>
        <v>0</v>
      </c>
      <c r="AA149" s="136">
        <f t="shared" si="52"/>
        <v>0</v>
      </c>
      <c r="AB149" s="136">
        <f t="shared" si="52"/>
        <v>0</v>
      </c>
      <c r="AC149" s="136">
        <f t="shared" si="52"/>
        <v>0</v>
      </c>
      <c r="AD149" s="136">
        <f>W149*T149</f>
        <v>0</v>
      </c>
      <c r="AE149" s="445"/>
      <c r="AF149" s="3"/>
      <c r="AG149" s="3"/>
      <c r="AH149" s="3"/>
      <c r="AI149" s="3"/>
      <c r="AJ149" s="3"/>
      <c r="AK149" s="3"/>
      <c r="AL149" s="3"/>
      <c r="AM149" s="3"/>
      <c r="AN149" s="3"/>
      <c r="AY149" s="361"/>
      <c r="AZ149" s="361"/>
      <c r="BA149" s="361"/>
      <c r="BB149" s="361"/>
      <c r="BC149" s="361"/>
      <c r="BD149" s="361"/>
      <c r="BE149" s="361"/>
      <c r="BF149" s="361"/>
      <c r="BG149" s="226"/>
      <c r="BH149" s="226"/>
      <c r="BI149" s="226"/>
      <c r="BJ149" s="227"/>
      <c r="BK149" s="227"/>
      <c r="BL149" s="227"/>
      <c r="BM149" s="227"/>
      <c r="BN149" s="227"/>
      <c r="BO149" s="227"/>
      <c r="BP149" s="227"/>
      <c r="BQ149" s="216"/>
      <c r="BR149" s="216"/>
      <c r="BS149" s="217"/>
      <c r="BT149" s="218"/>
    </row>
    <row r="150" spans="17:72" s="1" customFormat="1" ht="23.25">
      <c r="Q150" s="94"/>
      <c r="R150" s="137" t="s">
        <v>123</v>
      </c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445"/>
      <c r="AF150" s="3"/>
      <c r="AG150" s="3"/>
      <c r="AH150" s="3"/>
      <c r="AI150" s="3"/>
      <c r="AJ150" s="3"/>
      <c r="AK150" s="3"/>
      <c r="AL150" s="3"/>
      <c r="AM150" s="3"/>
      <c r="AN150" s="3"/>
      <c r="AY150" s="361"/>
      <c r="AZ150" s="362" t="s">
        <v>288</v>
      </c>
      <c r="BA150" s="361"/>
      <c r="BB150" s="361"/>
      <c r="BC150" s="361"/>
      <c r="BD150" s="361"/>
      <c r="BE150" s="361"/>
      <c r="BF150" s="361"/>
      <c r="BG150" s="226"/>
      <c r="BH150" s="226"/>
      <c r="BI150" s="226"/>
      <c r="BJ150" s="227"/>
      <c r="BK150" s="227"/>
      <c r="BL150" s="227"/>
      <c r="BM150" s="227"/>
      <c r="BN150" s="227"/>
      <c r="BO150" s="227"/>
      <c r="BP150" s="227"/>
      <c r="BQ150" s="216"/>
      <c r="BR150" s="216"/>
      <c r="BS150" s="217"/>
      <c r="BT150" s="218"/>
    </row>
    <row r="151" spans="17:72" s="1" customFormat="1" ht="23.25">
      <c r="Q151" s="94"/>
      <c r="R151" s="139" t="s">
        <v>124</v>
      </c>
      <c r="S151" s="140"/>
      <c r="T151" s="140"/>
      <c r="U151" s="140"/>
      <c r="V151" s="140"/>
      <c r="W151" s="141" t="s">
        <v>125</v>
      </c>
      <c r="X151" s="140"/>
      <c r="Y151" s="140"/>
      <c r="Z151" s="140"/>
      <c r="AA151" s="140"/>
      <c r="AB151" s="140"/>
      <c r="AC151" s="140"/>
      <c r="AD151" s="140"/>
      <c r="AE151" s="445"/>
      <c r="AF151" s="3"/>
      <c r="AG151" s="3"/>
      <c r="AH151" s="3"/>
      <c r="AI151" s="3"/>
      <c r="AJ151" s="3"/>
      <c r="AK151" s="3"/>
      <c r="AL151" s="3"/>
      <c r="AM151" s="3"/>
      <c r="AN151" s="3"/>
      <c r="AY151" s="361"/>
      <c r="AZ151" s="361"/>
      <c r="BA151" s="361"/>
      <c r="BB151" s="361"/>
      <c r="BC151" s="361"/>
      <c r="BD151" s="361"/>
      <c r="BE151" s="361"/>
      <c r="BF151" s="361"/>
      <c r="BG151" s="226"/>
      <c r="BH151" s="226"/>
      <c r="BI151" s="226"/>
      <c r="BJ151" s="227"/>
      <c r="BK151" s="227"/>
      <c r="BL151" s="227"/>
      <c r="BM151" s="227"/>
      <c r="BN151" s="227"/>
      <c r="BO151" s="227"/>
      <c r="BP151" s="227"/>
      <c r="BQ151" s="216"/>
      <c r="BR151" s="216"/>
      <c r="BS151" s="217"/>
      <c r="BT151" s="218"/>
    </row>
    <row r="152" spans="17:72" s="1" customFormat="1" ht="23.25">
      <c r="Q152" s="94"/>
      <c r="R152" s="142">
        <v>0</v>
      </c>
      <c r="S152" s="474"/>
      <c r="T152" s="474"/>
      <c r="U152" s="474"/>
      <c r="V152" s="475"/>
      <c r="W152" s="476">
        <v>0</v>
      </c>
      <c r="X152" s="477"/>
      <c r="Y152" s="477"/>
      <c r="Z152" s="477"/>
      <c r="AA152" s="477"/>
      <c r="AB152" s="477"/>
      <c r="AC152" s="477"/>
      <c r="AD152" s="477"/>
      <c r="AE152" s="445"/>
      <c r="AF152" s="3"/>
      <c r="AG152" s="3"/>
      <c r="AH152" s="3"/>
      <c r="AI152" s="3"/>
      <c r="AJ152" s="3"/>
      <c r="AK152" s="3"/>
      <c r="AL152" s="3"/>
      <c r="AM152" s="3"/>
      <c r="AN152" s="3"/>
      <c r="AY152" s="361"/>
      <c r="AZ152" s="362" t="s">
        <v>289</v>
      </c>
      <c r="BA152" s="361"/>
      <c r="BB152" s="361"/>
      <c r="BC152" s="361"/>
      <c r="BD152" s="361"/>
      <c r="BE152" s="361"/>
      <c r="BF152" s="361"/>
      <c r="BG152" s="226"/>
      <c r="BH152" s="226"/>
      <c r="BI152" s="226"/>
      <c r="BJ152" s="227"/>
      <c r="BK152" s="227"/>
      <c r="BL152" s="227"/>
      <c r="BM152" s="227"/>
      <c r="BN152" s="227"/>
      <c r="BO152" s="227"/>
      <c r="BP152" s="227"/>
      <c r="BQ152" s="216"/>
      <c r="BR152" s="216"/>
      <c r="BS152" s="217"/>
      <c r="BT152" s="218"/>
    </row>
    <row r="153" spans="17:72" s="1" customFormat="1" ht="23.25">
      <c r="Q153" s="94"/>
      <c r="R153" s="143" t="s">
        <v>16</v>
      </c>
      <c r="S153" s="474"/>
      <c r="T153" s="474"/>
      <c r="U153" s="474"/>
      <c r="V153" s="475"/>
      <c r="W153" s="476"/>
      <c r="X153" s="477"/>
      <c r="Y153" s="477"/>
      <c r="Z153" s="477"/>
      <c r="AA153" s="477"/>
      <c r="AB153" s="477"/>
      <c r="AC153" s="477"/>
      <c r="AD153" s="477"/>
      <c r="AE153" s="445"/>
      <c r="AF153" s="3"/>
      <c r="AG153" s="3"/>
      <c r="AH153" s="3"/>
      <c r="AI153" s="3"/>
      <c r="AJ153" s="3"/>
      <c r="AK153" s="3"/>
      <c r="AL153" s="3"/>
      <c r="AM153" s="3"/>
      <c r="AN153" s="3"/>
      <c r="AY153" s="361"/>
      <c r="AZ153" s="361"/>
      <c r="BA153" s="361"/>
      <c r="BB153" s="361"/>
      <c r="BC153" s="361"/>
      <c r="BD153" s="361"/>
      <c r="BE153" s="361"/>
      <c r="BF153" s="361"/>
      <c r="BG153" s="226"/>
      <c r="BH153" s="226"/>
      <c r="BI153" s="226"/>
      <c r="BJ153" s="227"/>
      <c r="BK153" s="227"/>
      <c r="BL153" s="227"/>
      <c r="BM153" s="227"/>
      <c r="BN153" s="227"/>
      <c r="BO153" s="227"/>
      <c r="BP153" s="227"/>
      <c r="BQ153" s="216"/>
      <c r="BR153" s="216"/>
      <c r="BS153" s="217"/>
      <c r="BT153" s="218"/>
    </row>
    <row r="154" spans="17:72" s="1" customFormat="1" ht="23.25">
      <c r="Q154" s="94"/>
      <c r="R154" s="143" t="s">
        <v>17</v>
      </c>
      <c r="S154" s="474"/>
      <c r="T154" s="474"/>
      <c r="U154" s="474"/>
      <c r="V154" s="475"/>
      <c r="W154" s="476"/>
      <c r="X154" s="477"/>
      <c r="Y154" s="477"/>
      <c r="Z154" s="477"/>
      <c r="AA154" s="477"/>
      <c r="AB154" s="477"/>
      <c r="AC154" s="477"/>
      <c r="AD154" s="477"/>
      <c r="AE154" s="445"/>
      <c r="AF154" s="3"/>
      <c r="AG154" s="3"/>
      <c r="AH154" s="3"/>
      <c r="AI154" s="3"/>
      <c r="AJ154" s="3"/>
      <c r="AK154" s="3"/>
      <c r="AL154" s="3"/>
      <c r="AM154" s="3"/>
      <c r="AN154" s="3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7"/>
      <c r="BK154" s="227"/>
      <c r="BL154" s="227"/>
      <c r="BM154" s="227"/>
      <c r="BN154" s="227"/>
      <c r="BO154" s="227"/>
      <c r="BP154" s="227"/>
      <c r="BQ154" s="216"/>
      <c r="BR154" s="216"/>
      <c r="BS154" s="217"/>
      <c r="BT154" s="218"/>
    </row>
    <row r="155" spans="17:72" s="1" customFormat="1" ht="23.25">
      <c r="Q155" s="94"/>
      <c r="R155" s="143" t="s">
        <v>126</v>
      </c>
      <c r="S155" s="474"/>
      <c r="T155" s="474"/>
      <c r="U155" s="474"/>
      <c r="V155" s="475"/>
      <c r="W155" s="476"/>
      <c r="X155" s="477"/>
      <c r="Y155" s="477"/>
      <c r="Z155" s="477"/>
      <c r="AA155" s="477"/>
      <c r="AB155" s="477"/>
      <c r="AC155" s="477"/>
      <c r="AD155" s="477"/>
      <c r="AE155" s="445"/>
      <c r="AF155" s="3"/>
      <c r="AG155" s="3"/>
      <c r="AH155" s="3"/>
      <c r="AI155" s="3"/>
      <c r="AJ155" s="3"/>
      <c r="AK155" s="3"/>
      <c r="AL155" s="3"/>
      <c r="AM155" s="3"/>
      <c r="AN155" s="3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7"/>
      <c r="BK155" s="227"/>
      <c r="BL155" s="227"/>
      <c r="BM155" s="227"/>
      <c r="BN155" s="227"/>
      <c r="BO155" s="227"/>
      <c r="BP155" s="227"/>
      <c r="BQ155" s="216"/>
      <c r="BR155" s="216"/>
      <c r="BS155" s="217"/>
      <c r="BT155" s="218"/>
    </row>
    <row r="156" spans="17:72" s="1" customFormat="1" ht="18.75">
      <c r="Q156" s="94"/>
      <c r="R156" s="143" t="s">
        <v>127</v>
      </c>
      <c r="S156" s="474"/>
      <c r="T156" s="474"/>
      <c r="U156" s="474"/>
      <c r="V156" s="475"/>
      <c r="W156" s="476"/>
      <c r="X156" s="477"/>
      <c r="Y156" s="477"/>
      <c r="Z156" s="477"/>
      <c r="AA156" s="477"/>
      <c r="AB156" s="477"/>
      <c r="AC156" s="477"/>
      <c r="AD156" s="477"/>
      <c r="AE156" s="445"/>
      <c r="AF156" s="3"/>
      <c r="AG156" s="3"/>
      <c r="AH156" s="3"/>
      <c r="AI156" s="3"/>
      <c r="AJ156" s="3"/>
      <c r="AK156" s="3"/>
      <c r="AL156" s="3"/>
      <c r="AM156" s="3"/>
      <c r="AN156" s="3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7"/>
      <c r="BT156" s="218"/>
    </row>
    <row r="157" spans="17:72" s="1" customFormat="1" ht="18.75">
      <c r="Q157" s="94"/>
      <c r="R157" s="143" t="s">
        <v>128</v>
      </c>
      <c r="S157" s="474"/>
      <c r="T157" s="474"/>
      <c r="U157" s="474"/>
      <c r="V157" s="475"/>
      <c r="W157" s="476"/>
      <c r="X157" s="477"/>
      <c r="Y157" s="477"/>
      <c r="Z157" s="477"/>
      <c r="AA157" s="477"/>
      <c r="AB157" s="477"/>
      <c r="AC157" s="477"/>
      <c r="AD157" s="477"/>
      <c r="AE157" s="445"/>
      <c r="AF157" s="3"/>
      <c r="AG157" s="3"/>
      <c r="AH157" s="3"/>
      <c r="AI157" s="3"/>
      <c r="AJ157" s="3"/>
      <c r="AK157" s="3"/>
      <c r="AL157" s="3"/>
      <c r="AM157" s="3"/>
      <c r="AN157" s="3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7"/>
      <c r="BT157" s="218"/>
    </row>
    <row r="158" spans="17:72" s="1" customFormat="1" ht="18.75">
      <c r="Q158" s="94"/>
      <c r="R158" s="143" t="s">
        <v>129</v>
      </c>
      <c r="S158" s="474"/>
      <c r="T158" s="474"/>
      <c r="U158" s="474"/>
      <c r="V158" s="475"/>
      <c r="W158" s="476"/>
      <c r="X158" s="477"/>
      <c r="Y158" s="477"/>
      <c r="Z158" s="477"/>
      <c r="AA158" s="477"/>
      <c r="AB158" s="477"/>
      <c r="AC158" s="477"/>
      <c r="AD158" s="477"/>
      <c r="AE158" s="445"/>
      <c r="AF158" s="3"/>
      <c r="AG158" s="3"/>
      <c r="AH158" s="3"/>
      <c r="AI158" s="3"/>
      <c r="AJ158" s="3"/>
      <c r="AK158" s="3"/>
      <c r="AL158" s="3"/>
      <c r="AM158" s="3"/>
      <c r="AN158" s="3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7"/>
      <c r="BT158" s="218"/>
    </row>
    <row r="159" spans="17:72" s="1" customFormat="1" ht="18.75">
      <c r="Q159" s="94"/>
      <c r="R159" s="143" t="s">
        <v>130</v>
      </c>
      <c r="S159" s="474"/>
      <c r="T159" s="474"/>
      <c r="U159" s="474"/>
      <c r="V159" s="475"/>
      <c r="W159" s="476"/>
      <c r="X159" s="477"/>
      <c r="Y159" s="477"/>
      <c r="Z159" s="477"/>
      <c r="AA159" s="477"/>
      <c r="AB159" s="477"/>
      <c r="AC159" s="477"/>
      <c r="AD159" s="477"/>
      <c r="AE159" s="445"/>
      <c r="AF159" s="3"/>
      <c r="AG159" s="3"/>
      <c r="AH159" s="3"/>
      <c r="AI159" s="3"/>
      <c r="AJ159" s="3"/>
      <c r="AK159" s="3"/>
      <c r="AL159" s="3"/>
      <c r="AM159" s="3"/>
      <c r="AN159" s="3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7"/>
      <c r="BT159" s="218"/>
    </row>
    <row r="160" spans="17:71" s="1" customFormat="1" ht="18">
      <c r="Q160" s="94"/>
      <c r="R160" s="143" t="s">
        <v>131</v>
      </c>
      <c r="S160" s="474"/>
      <c r="T160" s="474"/>
      <c r="U160" s="474"/>
      <c r="V160" s="475"/>
      <c r="W160" s="476"/>
      <c r="X160" s="477"/>
      <c r="Y160" s="477"/>
      <c r="Z160" s="477"/>
      <c r="AA160" s="477"/>
      <c r="AB160" s="477"/>
      <c r="AC160" s="477"/>
      <c r="AD160" s="477"/>
      <c r="AE160" s="591"/>
      <c r="AF160" s="3"/>
      <c r="AG160" s="3"/>
      <c r="AH160" s="3"/>
      <c r="AI160" s="3"/>
      <c r="AJ160" s="3"/>
      <c r="AK160" s="3"/>
      <c r="AL160" s="3"/>
      <c r="AM160" s="3"/>
      <c r="AN160" s="3"/>
      <c r="AY160" s="208"/>
      <c r="AZ160" s="208"/>
      <c r="BA160" s="208"/>
      <c r="BB160" s="208"/>
      <c r="BC160" s="208"/>
      <c r="BD160" s="208"/>
      <c r="BE160" s="208"/>
      <c r="BF160" s="208"/>
      <c r="BG160" s="208"/>
      <c r="BH160" s="208"/>
      <c r="BI160" s="208"/>
      <c r="BJ160"/>
      <c r="BK160"/>
      <c r="BL160"/>
      <c r="BM160"/>
      <c r="BN160"/>
      <c r="BO160"/>
      <c r="BP160"/>
      <c r="BQ160"/>
      <c r="BR160"/>
      <c r="BS160" s="3"/>
    </row>
    <row r="161" spans="17:71" s="1" customFormat="1" ht="18" customHeight="1">
      <c r="Q161" s="94"/>
      <c r="R161" s="143" t="s">
        <v>132</v>
      </c>
      <c r="S161" s="474"/>
      <c r="T161" s="474"/>
      <c r="U161" s="474"/>
      <c r="V161" s="475"/>
      <c r="W161" s="476"/>
      <c r="X161" s="477"/>
      <c r="Y161" s="477"/>
      <c r="Z161" s="477"/>
      <c r="AA161" s="477"/>
      <c r="AB161" s="477"/>
      <c r="AC161" s="477"/>
      <c r="AD161" s="477"/>
      <c r="AE161" s="584" t="str">
        <f>AE118</f>
        <v>N° 2</v>
      </c>
      <c r="AF161" s="3"/>
      <c r="AG161" s="3"/>
      <c r="AH161" s="3"/>
      <c r="AI161" s="3"/>
      <c r="AJ161" s="3"/>
      <c r="AK161" s="3"/>
      <c r="AL161" s="3"/>
      <c r="AM161" s="3"/>
      <c r="AN161" s="3"/>
      <c r="AY161" s="208"/>
      <c r="AZ161" s="208"/>
      <c r="BA161" s="208"/>
      <c r="BB161" s="208"/>
      <c r="BC161" s="208"/>
      <c r="BD161" s="208"/>
      <c r="BE161" s="208"/>
      <c r="BF161" s="208"/>
      <c r="BG161" s="208"/>
      <c r="BH161" s="208"/>
      <c r="BI161" s="208"/>
      <c r="BJ161"/>
      <c r="BK161"/>
      <c r="BL161"/>
      <c r="BM161"/>
      <c r="BN161"/>
      <c r="BO161"/>
      <c r="BP161"/>
      <c r="BQ161"/>
      <c r="BR161"/>
      <c r="BS161" s="3"/>
    </row>
    <row r="162" spans="17:71" s="1" customFormat="1" ht="18">
      <c r="Q162" s="94"/>
      <c r="R162" s="143" t="s">
        <v>133</v>
      </c>
      <c r="S162" s="474"/>
      <c r="T162" s="474"/>
      <c r="U162" s="474"/>
      <c r="V162" s="475"/>
      <c r="W162" s="476"/>
      <c r="X162" s="477"/>
      <c r="Y162" s="477"/>
      <c r="Z162" s="477"/>
      <c r="AA162" s="477"/>
      <c r="AB162" s="477"/>
      <c r="AC162" s="477"/>
      <c r="AD162" s="477"/>
      <c r="AE162" s="585"/>
      <c r="AF162" s="3"/>
      <c r="AG162" s="3"/>
      <c r="AH162" s="3"/>
      <c r="AI162" s="3"/>
      <c r="AJ162" s="3"/>
      <c r="AK162" s="3"/>
      <c r="AL162" s="3"/>
      <c r="AM162" s="3"/>
      <c r="AN162" s="3"/>
      <c r="AY162" s="208"/>
      <c r="AZ162" s="208"/>
      <c r="BA162" s="208"/>
      <c r="BB162" s="208"/>
      <c r="BC162" s="208"/>
      <c r="BD162" s="208"/>
      <c r="BE162" s="208"/>
      <c r="BF162" s="208"/>
      <c r="BG162" s="208"/>
      <c r="BH162" s="208"/>
      <c r="BI162" s="208"/>
      <c r="BJ162"/>
      <c r="BK162"/>
      <c r="BL162"/>
      <c r="BM162"/>
      <c r="BN162"/>
      <c r="BO162"/>
      <c r="BP162"/>
      <c r="BQ162"/>
      <c r="BR162"/>
      <c r="BS162" s="3"/>
    </row>
    <row r="163" spans="17:71" s="1" customFormat="1" ht="28.5" customHeight="1" thickBot="1">
      <c r="Q163" s="94"/>
      <c r="R163" s="144" t="s">
        <v>134</v>
      </c>
      <c r="S163" s="484"/>
      <c r="T163" s="484"/>
      <c r="U163" s="484"/>
      <c r="V163" s="485"/>
      <c r="W163" s="486"/>
      <c r="X163" s="487"/>
      <c r="Y163" s="487"/>
      <c r="Z163" s="487"/>
      <c r="AA163" s="487"/>
      <c r="AB163" s="487"/>
      <c r="AC163" s="487"/>
      <c r="AD163" s="487"/>
      <c r="AE163" s="586"/>
      <c r="AF163" s="3"/>
      <c r="AG163" s="3"/>
      <c r="AH163" s="3"/>
      <c r="AI163" s="3"/>
      <c r="AJ163" s="3"/>
      <c r="AK163" s="3"/>
      <c r="AL163" s="3"/>
      <c r="AM163" s="3"/>
      <c r="AN163" s="3"/>
      <c r="AY163" s="208"/>
      <c r="AZ163" s="208"/>
      <c r="BA163" s="208"/>
      <c r="BB163" s="208"/>
      <c r="BC163" s="208"/>
      <c r="BD163" s="208"/>
      <c r="BE163" s="208"/>
      <c r="BF163" s="208"/>
      <c r="BG163" s="208"/>
      <c r="BH163" s="208"/>
      <c r="BI163" s="208"/>
      <c r="BJ163"/>
      <c r="BK163"/>
      <c r="BL163"/>
      <c r="BM163"/>
      <c r="BN163"/>
      <c r="BO163"/>
      <c r="BP163"/>
      <c r="BQ163"/>
      <c r="BR163"/>
      <c r="BS163" s="3"/>
    </row>
    <row r="164" spans="17:71" s="1" customFormat="1" ht="15.75" thickBot="1">
      <c r="Q164" s="94"/>
      <c r="AF164" s="3"/>
      <c r="AG164" s="3"/>
      <c r="AH164" s="3"/>
      <c r="AI164" s="3"/>
      <c r="AJ164" s="3"/>
      <c r="AK164" s="3"/>
      <c r="AL164" s="3"/>
      <c r="AM164" s="3"/>
      <c r="AN164" s="3"/>
      <c r="AY164" s="208"/>
      <c r="AZ164" s="208"/>
      <c r="BA164" s="208"/>
      <c r="BB164" s="208"/>
      <c r="BC164" s="208"/>
      <c r="BD164" s="208"/>
      <c r="BE164" s="208"/>
      <c r="BF164" s="208"/>
      <c r="BG164" s="208"/>
      <c r="BH164" s="208"/>
      <c r="BI164" s="208"/>
      <c r="BJ164"/>
      <c r="BK164"/>
      <c r="BL164"/>
      <c r="BM164"/>
      <c r="BN164"/>
      <c r="BO164"/>
      <c r="BP164"/>
      <c r="BQ164"/>
      <c r="BR164"/>
      <c r="BS164" s="3"/>
    </row>
    <row r="165" spans="17:71" s="1" customFormat="1" ht="20.25" customHeight="1">
      <c r="Q165" s="94"/>
      <c r="R165" s="458" t="str">
        <f>Y63</f>
        <v>EMILE</v>
      </c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64" t="s">
        <v>2</v>
      </c>
      <c r="AD165" s="464"/>
      <c r="AE165" s="592" t="str">
        <f>AC166</f>
        <v>N° 3</v>
      </c>
      <c r="AF165" s="3"/>
      <c r="AG165" s="3"/>
      <c r="AH165" s="3"/>
      <c r="AI165" s="3"/>
      <c r="AJ165" s="3"/>
      <c r="AK165" s="3"/>
      <c r="AL165" s="3"/>
      <c r="AM165" s="3"/>
      <c r="AN165" s="3"/>
      <c r="AY165" s="208"/>
      <c r="AZ165" s="208"/>
      <c r="BA165" s="208"/>
      <c r="BB165" s="208"/>
      <c r="BC165" s="208"/>
      <c r="BD165" s="208"/>
      <c r="BE165" s="208"/>
      <c r="BF165" s="208"/>
      <c r="BG165" s="208"/>
      <c r="BH165" s="208"/>
      <c r="BI165" s="208"/>
      <c r="BJ165"/>
      <c r="BK165"/>
      <c r="BL165"/>
      <c r="BM165"/>
      <c r="BN165"/>
      <c r="BO165"/>
      <c r="BP165"/>
      <c r="BQ165"/>
      <c r="BR165"/>
      <c r="BS165" s="3"/>
    </row>
    <row r="166" spans="17:71" s="1" customFormat="1" ht="20.25" customHeight="1">
      <c r="Q166" s="94"/>
      <c r="R166" s="460"/>
      <c r="S166" s="461"/>
      <c r="T166" s="461"/>
      <c r="U166" s="461"/>
      <c r="V166" s="461"/>
      <c r="W166" s="461"/>
      <c r="X166" s="461"/>
      <c r="Y166" s="461"/>
      <c r="Z166" s="461"/>
      <c r="AA166" s="461"/>
      <c r="AB166" s="461"/>
      <c r="AC166" s="447" t="str">
        <f>X63</f>
        <v>N° 3</v>
      </c>
      <c r="AD166" s="447"/>
      <c r="AE166" s="593"/>
      <c r="AF166" s="3"/>
      <c r="AG166" s="3"/>
      <c r="AH166" s="3"/>
      <c r="AI166" s="3"/>
      <c r="AJ166" s="3"/>
      <c r="AK166" s="3"/>
      <c r="AL166" s="3"/>
      <c r="AM166" s="3"/>
      <c r="AN166" s="3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  <c r="BI166" s="208"/>
      <c r="BJ166"/>
      <c r="BK166"/>
      <c r="BL166"/>
      <c r="BM166"/>
      <c r="BN166"/>
      <c r="BO166"/>
      <c r="BP166"/>
      <c r="BQ166"/>
      <c r="BR166"/>
      <c r="BS166" s="3"/>
    </row>
    <row r="167" spans="17:71" s="1" customFormat="1" ht="20.25" customHeight="1">
      <c r="Q167" s="94"/>
      <c r="R167" s="462"/>
      <c r="S167" s="463"/>
      <c r="T167" s="463"/>
      <c r="U167" s="463"/>
      <c r="V167" s="463"/>
      <c r="W167" s="463"/>
      <c r="X167" s="463"/>
      <c r="Y167" s="463"/>
      <c r="Z167" s="463"/>
      <c r="AA167" s="463"/>
      <c r="AB167" s="463"/>
      <c r="AC167" s="448"/>
      <c r="AD167" s="448"/>
      <c r="AE167" s="594"/>
      <c r="AF167" s="3"/>
      <c r="AG167" s="3"/>
      <c r="AH167" s="3"/>
      <c r="AI167" s="3"/>
      <c r="AJ167" s="3"/>
      <c r="AK167" s="3"/>
      <c r="AL167" s="3"/>
      <c r="AM167" s="3"/>
      <c r="AN167" s="3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/>
      <c r="BK167"/>
      <c r="BL167"/>
      <c r="BM167"/>
      <c r="BN167"/>
      <c r="BO167"/>
      <c r="BP167"/>
      <c r="BQ167"/>
      <c r="BR167"/>
      <c r="BS167" s="3"/>
    </row>
    <row r="168" spans="17:71" s="1" customFormat="1" ht="30" customHeight="1">
      <c r="Q168" s="94"/>
      <c r="R168" s="453" t="s">
        <v>84</v>
      </c>
      <c r="S168" s="454"/>
      <c r="T168" s="454"/>
      <c r="U168" s="454"/>
      <c r="V168" s="454"/>
      <c r="W168" s="454"/>
      <c r="X168" s="454"/>
      <c r="Y168" s="454"/>
      <c r="Z168" s="454"/>
      <c r="AA168" s="454"/>
      <c r="AB168" s="454"/>
      <c r="AC168" s="454"/>
      <c r="AD168" s="455"/>
      <c r="AE168" s="445" t="str">
        <f>R165</f>
        <v>EMILE</v>
      </c>
      <c r="AF168" s="3"/>
      <c r="AG168" s="3"/>
      <c r="AH168" s="3"/>
      <c r="AI168" s="3"/>
      <c r="AJ168" s="3"/>
      <c r="AK168" s="3"/>
      <c r="AL168" s="3"/>
      <c r="AM168" s="3"/>
      <c r="AN168" s="3"/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  <c r="BI168" s="208"/>
      <c r="BJ168"/>
      <c r="BK168"/>
      <c r="BL168"/>
      <c r="BM168"/>
      <c r="BN168"/>
      <c r="BO168"/>
      <c r="BP168"/>
      <c r="BQ168"/>
      <c r="BR168"/>
      <c r="BS168" s="3"/>
    </row>
    <row r="169" spans="17:71" s="1" customFormat="1" ht="41.25" customHeight="1">
      <c r="Q169" s="94"/>
      <c r="R169" s="397"/>
      <c r="S169" s="456" t="s">
        <v>284</v>
      </c>
      <c r="T169" s="456"/>
      <c r="U169" s="456"/>
      <c r="V169" s="457"/>
      <c r="W169" s="128">
        <v>19</v>
      </c>
      <c r="X169" s="450"/>
      <c r="Y169" s="450"/>
      <c r="Z169" s="450"/>
      <c r="AA169" s="450"/>
      <c r="AB169" s="450"/>
      <c r="AC169" s="450"/>
      <c r="AD169" s="450"/>
      <c r="AE169" s="445"/>
      <c r="AF169" s="3"/>
      <c r="AG169" s="3"/>
      <c r="AH169" s="3"/>
      <c r="AI169" s="3"/>
      <c r="AJ169" s="3"/>
      <c r="AK169" s="3"/>
      <c r="AL169" s="3"/>
      <c r="AM169" s="3"/>
      <c r="AN169" s="3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  <c r="BI169" s="208"/>
      <c r="BJ169"/>
      <c r="BK169"/>
      <c r="BL169"/>
      <c r="BM169"/>
      <c r="BN169"/>
      <c r="BO169"/>
      <c r="BP169"/>
      <c r="BQ169"/>
      <c r="BR169"/>
      <c r="BS169" s="3"/>
    </row>
    <row r="170" spans="17:71" s="1" customFormat="1" ht="36.75" customHeight="1">
      <c r="Q170" s="94"/>
      <c r="R170" s="399">
        <v>1</v>
      </c>
      <c r="S170" s="450" t="s">
        <v>599</v>
      </c>
      <c r="T170" s="450"/>
      <c r="U170" s="450"/>
      <c r="V170" s="451"/>
      <c r="W170" s="128">
        <v>20</v>
      </c>
      <c r="X170" s="450" t="s">
        <v>599</v>
      </c>
      <c r="Y170" s="450"/>
      <c r="Z170" s="450"/>
      <c r="AA170" s="450"/>
      <c r="AB170" s="450"/>
      <c r="AC170" s="450"/>
      <c r="AD170" s="450"/>
      <c r="AE170" s="445"/>
      <c r="AF170" s="3"/>
      <c r="AG170" s="3"/>
      <c r="AH170" s="3"/>
      <c r="AI170" s="3"/>
      <c r="AJ170" s="3"/>
      <c r="AK170" s="3"/>
      <c r="AL170" s="3"/>
      <c r="AM170" s="3"/>
      <c r="AN170" s="3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  <c r="BI170" s="208"/>
      <c r="BJ170"/>
      <c r="BK170"/>
      <c r="BL170"/>
      <c r="BM170"/>
      <c r="BN170"/>
      <c r="BO170"/>
      <c r="BP170"/>
      <c r="BQ170"/>
      <c r="BR170"/>
      <c r="BS170" s="3"/>
    </row>
    <row r="171" spans="17:71" s="1" customFormat="1" ht="38.25" customHeight="1">
      <c r="Q171" s="94"/>
      <c r="R171" s="399">
        <v>2</v>
      </c>
      <c r="S171" s="396" t="s">
        <v>600</v>
      </c>
      <c r="T171" s="405"/>
      <c r="U171" s="405"/>
      <c r="V171" s="406"/>
      <c r="W171" s="128">
        <v>21</v>
      </c>
      <c r="X171" s="396" t="s">
        <v>600</v>
      </c>
      <c r="Y171" s="407"/>
      <c r="Z171" s="407"/>
      <c r="AA171" s="407"/>
      <c r="AB171" s="407"/>
      <c r="AC171" s="407"/>
      <c r="AD171" s="408"/>
      <c r="AE171" s="445"/>
      <c r="AF171" s="3"/>
      <c r="AG171" s="3"/>
      <c r="AH171" s="3"/>
      <c r="AI171" s="3"/>
      <c r="AJ171" s="3"/>
      <c r="AK171" s="3"/>
      <c r="AL171" s="3"/>
      <c r="AM171" s="3"/>
      <c r="AN171" s="3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/>
      <c r="BK171"/>
      <c r="BL171"/>
      <c r="BM171"/>
      <c r="BN171"/>
      <c r="BO171"/>
      <c r="BP171"/>
      <c r="BQ171"/>
      <c r="BR171"/>
      <c r="BS171" s="3"/>
    </row>
    <row r="172" spans="17:71" s="1" customFormat="1" ht="39" customHeight="1">
      <c r="Q172" s="94"/>
      <c r="R172" s="129">
        <v>3</v>
      </c>
      <c r="S172" s="396"/>
      <c r="T172" s="405"/>
      <c r="U172" s="405"/>
      <c r="V172" s="406"/>
      <c r="W172" s="128"/>
      <c r="X172" s="407"/>
      <c r="Y172" s="407"/>
      <c r="Z172" s="407"/>
      <c r="AA172" s="407"/>
      <c r="AB172" s="407"/>
      <c r="AC172" s="407"/>
      <c r="AD172" s="408"/>
      <c r="AE172" s="445"/>
      <c r="AF172" s="3"/>
      <c r="AG172" s="3"/>
      <c r="AH172" s="3"/>
      <c r="AI172" s="3"/>
      <c r="AJ172" s="3"/>
      <c r="AK172" s="3"/>
      <c r="AL172" s="3"/>
      <c r="AM172" s="3"/>
      <c r="AN172" s="3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  <c r="BI172" s="208"/>
      <c r="BJ172"/>
      <c r="BK172"/>
      <c r="BL172"/>
      <c r="BM172"/>
      <c r="BN172"/>
      <c r="BO172"/>
      <c r="BP172"/>
      <c r="BQ172"/>
      <c r="BR172"/>
      <c r="BS172" s="3"/>
    </row>
    <row r="173" spans="17:71" s="1" customFormat="1" ht="39" customHeight="1">
      <c r="Q173" s="94"/>
      <c r="R173" s="129">
        <v>4</v>
      </c>
      <c r="S173" s="396"/>
      <c r="T173" s="405"/>
      <c r="U173" s="405"/>
      <c r="V173" s="406"/>
      <c r="W173" s="128"/>
      <c r="X173" s="452" t="s">
        <v>93</v>
      </c>
      <c r="Y173" s="452"/>
      <c r="Z173" s="452"/>
      <c r="AA173" s="452"/>
      <c r="AB173" s="452"/>
      <c r="AC173" s="452"/>
      <c r="AD173" s="488"/>
      <c r="AE173" s="445"/>
      <c r="AF173" s="3"/>
      <c r="AG173" s="3"/>
      <c r="AH173" s="3"/>
      <c r="AI173" s="3"/>
      <c r="AJ173" s="3"/>
      <c r="AK173" s="3"/>
      <c r="AL173" s="3"/>
      <c r="AM173" s="3"/>
      <c r="AN173" s="3"/>
      <c r="AY173" s="208"/>
      <c r="AZ173" s="208"/>
      <c r="BA173" s="208"/>
      <c r="BB173" s="208"/>
      <c r="BC173" s="208"/>
      <c r="BD173" s="208"/>
      <c r="BE173" s="208"/>
      <c r="BF173" s="208"/>
      <c r="BG173" s="208"/>
      <c r="BH173" s="208"/>
      <c r="BI173" s="208"/>
      <c r="BJ173"/>
      <c r="BK173"/>
      <c r="BL173"/>
      <c r="BM173"/>
      <c r="BN173"/>
      <c r="BO173"/>
      <c r="BP173"/>
      <c r="BQ173"/>
      <c r="BR173"/>
      <c r="BS173" s="3"/>
    </row>
    <row r="174" spans="17:71" s="1" customFormat="1" ht="39" customHeight="1">
      <c r="Q174" s="94"/>
      <c r="R174" s="129">
        <v>5</v>
      </c>
      <c r="S174" s="396"/>
      <c r="T174" s="405"/>
      <c r="U174" s="405"/>
      <c r="V174" s="406"/>
      <c r="W174" s="128">
        <v>1</v>
      </c>
      <c r="X174" s="407"/>
      <c r="Y174" s="407"/>
      <c r="Z174" s="407"/>
      <c r="AA174" s="407"/>
      <c r="AB174" s="407"/>
      <c r="AC174" s="407"/>
      <c r="AD174" s="408"/>
      <c r="AE174" s="445"/>
      <c r="AF174" s="3"/>
      <c r="AG174" s="3"/>
      <c r="AH174" s="3"/>
      <c r="AI174" s="3"/>
      <c r="AJ174" s="3"/>
      <c r="AK174" s="3"/>
      <c r="AL174" s="3"/>
      <c r="AM174" s="3"/>
      <c r="AN174" s="3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  <c r="BI174" s="208"/>
      <c r="BJ174"/>
      <c r="BK174"/>
      <c r="BL174"/>
      <c r="BM174"/>
      <c r="BN174"/>
      <c r="BO174"/>
      <c r="BP174"/>
      <c r="BQ174"/>
      <c r="BR174"/>
      <c r="BS174" s="3"/>
    </row>
    <row r="175" spans="17:71" s="1" customFormat="1" ht="39" customHeight="1">
      <c r="Q175" s="94"/>
      <c r="R175" s="129">
        <v>6</v>
      </c>
      <c r="S175" s="396"/>
      <c r="T175" s="405"/>
      <c r="U175" s="405"/>
      <c r="V175" s="406"/>
      <c r="W175" s="128">
        <v>2</v>
      </c>
      <c r="X175" s="407"/>
      <c r="Y175" s="407"/>
      <c r="Z175" s="407"/>
      <c r="AA175" s="407"/>
      <c r="AB175" s="407"/>
      <c r="AC175" s="407"/>
      <c r="AD175" s="408"/>
      <c r="AE175" s="445"/>
      <c r="AF175" s="3"/>
      <c r="AG175" s="3"/>
      <c r="AH175" s="3"/>
      <c r="AI175" s="3"/>
      <c r="AJ175" s="3"/>
      <c r="AK175" s="3"/>
      <c r="AL175" s="3"/>
      <c r="AM175" s="3"/>
      <c r="AN175" s="3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  <c r="BI175" s="208"/>
      <c r="BJ175"/>
      <c r="BK175"/>
      <c r="BL175"/>
      <c r="BM175"/>
      <c r="BN175"/>
      <c r="BO175"/>
      <c r="BP175"/>
      <c r="BQ175"/>
      <c r="BR175"/>
      <c r="BS175" s="3"/>
    </row>
    <row r="176" spans="17:71" s="1" customFormat="1" ht="39" customHeight="1">
      <c r="Q176" s="94"/>
      <c r="R176" s="129">
        <v>7</v>
      </c>
      <c r="S176" s="396"/>
      <c r="T176" s="405"/>
      <c r="U176" s="405"/>
      <c r="V176" s="406"/>
      <c r="W176" s="128">
        <v>3</v>
      </c>
      <c r="X176" s="407"/>
      <c r="Y176" s="407"/>
      <c r="Z176" s="407"/>
      <c r="AA176" s="407"/>
      <c r="AB176" s="407"/>
      <c r="AC176" s="407"/>
      <c r="AD176" s="408"/>
      <c r="AE176" s="445"/>
      <c r="AF176" s="3"/>
      <c r="AG176" s="3"/>
      <c r="AH176" s="3"/>
      <c r="AI176" s="3"/>
      <c r="AJ176" s="3"/>
      <c r="AK176" s="3"/>
      <c r="AL176" s="3"/>
      <c r="AM176" s="3"/>
      <c r="AN176" s="3"/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  <c r="BI176" s="208"/>
      <c r="BJ176"/>
      <c r="BK176"/>
      <c r="BL176"/>
      <c r="BM176"/>
      <c r="BN176"/>
      <c r="BO176"/>
      <c r="BP176"/>
      <c r="BQ176"/>
      <c r="BR176"/>
      <c r="BS176" s="3"/>
    </row>
    <row r="177" spans="17:71" s="1" customFormat="1" ht="39" customHeight="1">
      <c r="Q177" s="94"/>
      <c r="R177" s="129">
        <v>8</v>
      </c>
      <c r="S177" s="396"/>
      <c r="T177" s="405"/>
      <c r="U177" s="405"/>
      <c r="V177" s="406"/>
      <c r="W177" s="128">
        <v>4</v>
      </c>
      <c r="X177" s="407"/>
      <c r="Y177" s="407"/>
      <c r="Z177" s="407"/>
      <c r="AA177" s="407"/>
      <c r="AB177" s="407"/>
      <c r="AC177" s="407"/>
      <c r="AD177" s="408"/>
      <c r="AE177" s="445"/>
      <c r="AF177" s="3"/>
      <c r="AG177" s="3"/>
      <c r="AH177" s="3"/>
      <c r="AI177" s="3"/>
      <c r="AJ177" s="3"/>
      <c r="AK177" s="3"/>
      <c r="AL177" s="3"/>
      <c r="AM177" s="3"/>
      <c r="AN177" s="3"/>
      <c r="AY177" s="208"/>
      <c r="AZ177" s="208"/>
      <c r="BA177" s="208"/>
      <c r="BB177" s="208"/>
      <c r="BC177" s="208"/>
      <c r="BD177" s="208"/>
      <c r="BE177" s="208"/>
      <c r="BF177" s="208"/>
      <c r="BG177" s="208"/>
      <c r="BH177" s="208"/>
      <c r="BI177" s="208"/>
      <c r="BJ177"/>
      <c r="BK177"/>
      <c r="BL177"/>
      <c r="BM177"/>
      <c r="BN177"/>
      <c r="BO177"/>
      <c r="BP177"/>
      <c r="BQ177"/>
      <c r="BR177"/>
      <c r="BS177" s="3"/>
    </row>
    <row r="178" spans="17:71" s="1" customFormat="1" ht="39" customHeight="1">
      <c r="Q178" s="94"/>
      <c r="R178" s="129">
        <v>9</v>
      </c>
      <c r="S178" s="396"/>
      <c r="T178" s="405"/>
      <c r="U178" s="405"/>
      <c r="V178" s="406"/>
      <c r="W178" s="128">
        <v>5</v>
      </c>
      <c r="X178" s="407"/>
      <c r="Y178" s="407"/>
      <c r="Z178" s="407"/>
      <c r="AA178" s="407"/>
      <c r="AB178" s="407"/>
      <c r="AC178" s="407"/>
      <c r="AD178" s="408"/>
      <c r="AE178" s="445"/>
      <c r="AF178" s="3"/>
      <c r="AG178" s="3"/>
      <c r="AH178" s="3"/>
      <c r="AI178" s="3"/>
      <c r="AJ178" s="3"/>
      <c r="AK178" s="3"/>
      <c r="AL178" s="3"/>
      <c r="AM178" s="3"/>
      <c r="AN178" s="3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  <c r="BI178" s="208"/>
      <c r="BJ178"/>
      <c r="BK178"/>
      <c r="BL178"/>
      <c r="BM178"/>
      <c r="BN178"/>
      <c r="BO178"/>
      <c r="BP178"/>
      <c r="BQ178"/>
      <c r="BR178"/>
      <c r="BS178" s="3"/>
    </row>
    <row r="179" spans="17:71" s="1" customFormat="1" ht="39" customHeight="1">
      <c r="Q179" s="94"/>
      <c r="R179" s="129">
        <v>10</v>
      </c>
      <c r="S179" s="396"/>
      <c r="T179" s="405"/>
      <c r="U179" s="405"/>
      <c r="V179" s="406"/>
      <c r="W179" s="128">
        <v>6</v>
      </c>
      <c r="X179" s="407"/>
      <c r="Y179" s="407"/>
      <c r="Z179" s="407"/>
      <c r="AA179" s="407"/>
      <c r="AB179" s="407"/>
      <c r="AC179" s="407"/>
      <c r="AD179" s="408"/>
      <c r="AE179" s="445"/>
      <c r="AF179" s="3"/>
      <c r="AG179" s="3"/>
      <c r="AH179" s="3"/>
      <c r="AI179" s="3"/>
      <c r="AJ179" s="3"/>
      <c r="AK179" s="3"/>
      <c r="AL179" s="3"/>
      <c r="AM179" s="3"/>
      <c r="AN179" s="3"/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  <c r="BI179" s="208"/>
      <c r="BJ179"/>
      <c r="BK179"/>
      <c r="BL179"/>
      <c r="BM179"/>
      <c r="BN179"/>
      <c r="BO179"/>
      <c r="BP179"/>
      <c r="BQ179"/>
      <c r="BR179"/>
      <c r="BS179" s="3"/>
    </row>
    <row r="180" spans="17:71" s="1" customFormat="1" ht="39" customHeight="1">
      <c r="Q180" s="94"/>
      <c r="R180" s="129">
        <v>11</v>
      </c>
      <c r="S180" s="396"/>
      <c r="T180" s="405"/>
      <c r="U180" s="405"/>
      <c r="V180" s="406"/>
      <c r="W180" s="128">
        <v>7</v>
      </c>
      <c r="X180" s="407"/>
      <c r="Y180" s="407"/>
      <c r="Z180" s="407"/>
      <c r="AA180" s="407"/>
      <c r="AB180" s="407"/>
      <c r="AC180" s="407"/>
      <c r="AD180" s="408"/>
      <c r="AE180" s="445"/>
      <c r="AF180" s="3"/>
      <c r="AG180" s="3"/>
      <c r="AH180" s="3"/>
      <c r="AI180" s="3"/>
      <c r="AJ180" s="3"/>
      <c r="AK180" s="3"/>
      <c r="AL180" s="3"/>
      <c r="AM180" s="3"/>
      <c r="AN180" s="3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  <c r="BI180" s="208"/>
      <c r="BJ180"/>
      <c r="BK180"/>
      <c r="BL180"/>
      <c r="BM180"/>
      <c r="BN180"/>
      <c r="BO180"/>
      <c r="BP180"/>
      <c r="BQ180"/>
      <c r="BR180"/>
      <c r="BS180" s="3"/>
    </row>
    <row r="181" spans="17:71" s="1" customFormat="1" ht="39" customHeight="1">
      <c r="Q181" s="94"/>
      <c r="R181" s="129">
        <v>12</v>
      </c>
      <c r="S181" s="396"/>
      <c r="T181" s="405"/>
      <c r="U181" s="405"/>
      <c r="V181" s="406"/>
      <c r="W181" s="128">
        <v>8</v>
      </c>
      <c r="X181" s="407"/>
      <c r="Y181" s="407"/>
      <c r="Z181" s="407"/>
      <c r="AA181" s="407"/>
      <c r="AB181" s="407"/>
      <c r="AC181" s="407"/>
      <c r="AD181" s="408"/>
      <c r="AE181" s="445"/>
      <c r="AF181" s="3"/>
      <c r="AG181" s="3"/>
      <c r="AH181" s="3"/>
      <c r="AI181" s="3"/>
      <c r="AJ181" s="3"/>
      <c r="AK181" s="3"/>
      <c r="AL181" s="3"/>
      <c r="AM181" s="3"/>
      <c r="AN181" s="3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  <c r="BI181" s="208"/>
      <c r="BJ181"/>
      <c r="BK181"/>
      <c r="BL181"/>
      <c r="BM181"/>
      <c r="BN181"/>
      <c r="BO181"/>
      <c r="BP181"/>
      <c r="BQ181"/>
      <c r="BR181"/>
      <c r="BS181" s="3"/>
    </row>
    <row r="182" spans="17:71" s="1" customFormat="1" ht="39" customHeight="1">
      <c r="Q182" s="94"/>
      <c r="R182" s="129">
        <v>13</v>
      </c>
      <c r="S182" s="396"/>
      <c r="T182" s="405"/>
      <c r="U182" s="405"/>
      <c r="V182" s="406"/>
      <c r="W182" s="128">
        <v>9</v>
      </c>
      <c r="X182" s="407"/>
      <c r="Y182" s="407"/>
      <c r="Z182" s="407"/>
      <c r="AA182" s="407"/>
      <c r="AB182" s="407"/>
      <c r="AC182" s="407"/>
      <c r="AD182" s="408"/>
      <c r="AE182" s="445"/>
      <c r="AF182" s="3"/>
      <c r="AG182" s="3"/>
      <c r="AH182" s="3"/>
      <c r="AI182" s="3"/>
      <c r="AJ182" s="3"/>
      <c r="AK182" s="3"/>
      <c r="AL182" s="3"/>
      <c r="AM182" s="3"/>
      <c r="AN182" s="3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  <c r="BI182" s="208"/>
      <c r="BJ182"/>
      <c r="BK182"/>
      <c r="BL182"/>
      <c r="BM182"/>
      <c r="BN182"/>
      <c r="BO182"/>
      <c r="BP182"/>
      <c r="BQ182"/>
      <c r="BR182"/>
      <c r="BS182" s="3"/>
    </row>
    <row r="183" spans="17:71" s="1" customFormat="1" ht="39" customHeight="1">
      <c r="Q183" s="94"/>
      <c r="R183" s="129">
        <v>14</v>
      </c>
      <c r="S183" s="396"/>
      <c r="T183" s="405"/>
      <c r="U183" s="405"/>
      <c r="V183" s="406"/>
      <c r="W183" s="128">
        <v>10</v>
      </c>
      <c r="X183" s="407"/>
      <c r="Y183" s="407"/>
      <c r="Z183" s="407"/>
      <c r="AA183" s="407"/>
      <c r="AB183" s="407"/>
      <c r="AC183" s="407"/>
      <c r="AD183" s="408"/>
      <c r="AE183" s="445"/>
      <c r="AF183" s="3"/>
      <c r="AG183" s="3"/>
      <c r="AH183" s="3"/>
      <c r="AI183" s="3"/>
      <c r="AJ183" s="3"/>
      <c r="AK183" s="3"/>
      <c r="AL183" s="3"/>
      <c r="AM183" s="3"/>
      <c r="AN183" s="3"/>
      <c r="AY183" s="208"/>
      <c r="AZ183" s="208"/>
      <c r="BA183" s="208"/>
      <c r="BB183" s="208"/>
      <c r="BC183" s="208"/>
      <c r="BD183" s="208"/>
      <c r="BE183" s="208"/>
      <c r="BF183" s="208"/>
      <c r="BG183" s="208"/>
      <c r="BH183" s="208"/>
      <c r="BI183" s="208"/>
      <c r="BJ183"/>
      <c r="BK183"/>
      <c r="BL183"/>
      <c r="BM183"/>
      <c r="BN183"/>
      <c r="BO183"/>
      <c r="BP183"/>
      <c r="BQ183"/>
      <c r="BR183"/>
      <c r="BS183" s="3"/>
    </row>
    <row r="184" spans="17:71" s="1" customFormat="1" ht="39" customHeight="1">
      <c r="Q184" s="94"/>
      <c r="R184" s="129">
        <v>15</v>
      </c>
      <c r="S184" s="396"/>
      <c r="T184" s="405"/>
      <c r="U184" s="405"/>
      <c r="V184" s="406"/>
      <c r="W184" s="128">
        <v>11</v>
      </c>
      <c r="X184" s="407"/>
      <c r="Y184" s="407"/>
      <c r="Z184" s="407"/>
      <c r="AA184" s="407"/>
      <c r="AB184" s="407"/>
      <c r="AC184" s="407"/>
      <c r="AD184" s="408"/>
      <c r="AE184" s="445"/>
      <c r="AF184" s="3"/>
      <c r="AG184" s="3"/>
      <c r="AH184" s="3"/>
      <c r="AI184" s="3"/>
      <c r="AJ184" s="3"/>
      <c r="AK184" s="3"/>
      <c r="AL184" s="3"/>
      <c r="AM184" s="3"/>
      <c r="AN184" s="3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  <c r="BI184" s="208"/>
      <c r="BJ184"/>
      <c r="BK184"/>
      <c r="BL184"/>
      <c r="BM184"/>
      <c r="BN184"/>
      <c r="BO184"/>
      <c r="BP184"/>
      <c r="BQ184"/>
      <c r="BR184"/>
      <c r="BS184" s="3"/>
    </row>
    <row r="185" spans="17:71" s="1" customFormat="1" ht="39" customHeight="1">
      <c r="Q185" s="94"/>
      <c r="R185" s="129">
        <v>16</v>
      </c>
      <c r="S185" s="396"/>
      <c r="T185" s="405"/>
      <c r="U185" s="405"/>
      <c r="V185" s="406"/>
      <c r="W185" s="128">
        <v>12</v>
      </c>
      <c r="X185" s="407"/>
      <c r="Y185" s="407"/>
      <c r="Z185" s="407"/>
      <c r="AA185" s="407"/>
      <c r="AB185" s="407"/>
      <c r="AC185" s="407"/>
      <c r="AD185" s="408"/>
      <c r="AE185" s="445"/>
      <c r="AF185" s="3"/>
      <c r="AG185" s="3"/>
      <c r="AH185" s="3"/>
      <c r="AI185" s="3"/>
      <c r="AJ185" s="3"/>
      <c r="AK185" s="3"/>
      <c r="AL185" s="3"/>
      <c r="AM185" s="3"/>
      <c r="AN185" s="3"/>
      <c r="AY185" s="208"/>
      <c r="AZ185" s="208"/>
      <c r="BA185" s="208"/>
      <c r="BB185" s="208"/>
      <c r="BC185" s="208"/>
      <c r="BD185" s="208"/>
      <c r="BE185" s="208"/>
      <c r="BF185" s="208"/>
      <c r="BG185" s="208"/>
      <c r="BH185" s="208"/>
      <c r="BI185" s="208"/>
      <c r="BJ185"/>
      <c r="BK185"/>
      <c r="BL185"/>
      <c r="BM185"/>
      <c r="BN185"/>
      <c r="BO185"/>
      <c r="BP185"/>
      <c r="BQ185"/>
      <c r="BR185"/>
      <c r="BS185" s="3"/>
    </row>
    <row r="186" spans="17:71" s="1" customFormat="1" ht="39" customHeight="1">
      <c r="Q186" s="94"/>
      <c r="R186" s="129">
        <v>17</v>
      </c>
      <c r="S186" s="396"/>
      <c r="T186" s="405"/>
      <c r="U186" s="405"/>
      <c r="V186" s="406"/>
      <c r="W186" s="128">
        <v>13</v>
      </c>
      <c r="X186" s="407"/>
      <c r="Y186" s="407"/>
      <c r="Z186" s="407"/>
      <c r="AA186" s="407"/>
      <c r="AB186" s="407"/>
      <c r="AC186" s="407"/>
      <c r="AD186" s="408"/>
      <c r="AE186" s="445"/>
      <c r="AF186" s="3"/>
      <c r="AG186" s="3"/>
      <c r="AH186" s="3"/>
      <c r="AI186" s="3"/>
      <c r="AJ186" s="3"/>
      <c r="AK186" s="3"/>
      <c r="AL186" s="3"/>
      <c r="AM186" s="3"/>
      <c r="AN186" s="3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  <c r="BI186" s="208"/>
      <c r="BJ186"/>
      <c r="BK186"/>
      <c r="BL186"/>
      <c r="BM186"/>
      <c r="BN186"/>
      <c r="BO186"/>
      <c r="BP186"/>
      <c r="BQ186"/>
      <c r="BR186"/>
      <c r="BS186" s="3"/>
    </row>
    <row r="187" spans="17:71" s="1" customFormat="1" ht="39" customHeight="1">
      <c r="Q187" s="94"/>
      <c r="R187" s="129">
        <v>18</v>
      </c>
      <c r="S187" s="396"/>
      <c r="T187" s="405"/>
      <c r="U187" s="405"/>
      <c r="V187" s="406"/>
      <c r="W187" s="128">
        <v>14</v>
      </c>
      <c r="X187" s="407"/>
      <c r="Y187" s="407"/>
      <c r="Z187" s="407"/>
      <c r="AA187" s="407"/>
      <c r="AB187" s="407"/>
      <c r="AC187" s="407"/>
      <c r="AD187" s="408"/>
      <c r="AE187" s="445"/>
      <c r="AF187" s="3"/>
      <c r="AG187" s="3"/>
      <c r="AH187" s="3"/>
      <c r="AI187" s="3"/>
      <c r="AJ187" s="3"/>
      <c r="AK187" s="3"/>
      <c r="AL187" s="3"/>
      <c r="AM187" s="3"/>
      <c r="AN187" s="3"/>
      <c r="AY187" s="208"/>
      <c r="AZ187" s="208"/>
      <c r="BA187" s="208"/>
      <c r="BB187" s="208"/>
      <c r="BC187" s="208"/>
      <c r="BD187" s="208"/>
      <c r="BE187" s="208"/>
      <c r="BF187" s="208"/>
      <c r="BG187" s="208"/>
      <c r="BH187" s="208"/>
      <c r="BI187" s="208"/>
      <c r="BJ187"/>
      <c r="BK187"/>
      <c r="BL187"/>
      <c r="BM187"/>
      <c r="BN187"/>
      <c r="BO187"/>
      <c r="BP187"/>
      <c r="BQ187"/>
      <c r="BR187"/>
      <c r="BS187" s="3"/>
    </row>
    <row r="188" spans="17:71" s="1" customFormat="1" ht="24.75" customHeight="1">
      <c r="Q188" s="94"/>
      <c r="R188" s="470" t="s">
        <v>118</v>
      </c>
      <c r="S188" s="471"/>
      <c r="T188" s="471"/>
      <c r="U188" s="471"/>
      <c r="V188" s="472"/>
      <c r="W188" s="473" t="s">
        <v>119</v>
      </c>
      <c r="X188" s="471"/>
      <c r="Y188" s="471"/>
      <c r="Z188" s="471"/>
      <c r="AA188" s="471"/>
      <c r="AB188" s="471"/>
      <c r="AC188" s="471"/>
      <c r="AD188" s="471"/>
      <c r="AE188" s="445"/>
      <c r="AF188" s="3"/>
      <c r="AG188" s="3"/>
      <c r="AH188" s="3"/>
      <c r="AI188" s="3"/>
      <c r="AJ188" s="3"/>
      <c r="AK188" s="3"/>
      <c r="AL188" s="3"/>
      <c r="AM188" s="3"/>
      <c r="AN188" s="3"/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  <c r="BI188" s="208"/>
      <c r="BJ188"/>
      <c r="BK188"/>
      <c r="BL188"/>
      <c r="BM188"/>
      <c r="BN188"/>
      <c r="BO188"/>
      <c r="BP188"/>
      <c r="BQ188"/>
      <c r="BR188"/>
      <c r="BS188" s="3"/>
    </row>
    <row r="189" spans="17:71" s="1" customFormat="1" ht="19.5" customHeight="1">
      <c r="Q189" s="94"/>
      <c r="R189" s="131">
        <v>1</v>
      </c>
      <c r="S189" s="467"/>
      <c r="T189" s="467"/>
      <c r="U189" s="467"/>
      <c r="V189" s="468"/>
      <c r="W189" s="132">
        <v>1</v>
      </c>
      <c r="X189" s="469"/>
      <c r="Y189" s="469"/>
      <c r="Z189" s="469"/>
      <c r="AA189" s="469"/>
      <c r="AB189" s="469"/>
      <c r="AC189" s="469"/>
      <c r="AD189" s="469"/>
      <c r="AE189" s="445"/>
      <c r="AF189" s="3"/>
      <c r="AG189" s="3"/>
      <c r="AH189" s="3"/>
      <c r="AI189" s="3"/>
      <c r="AJ189" s="3"/>
      <c r="AK189" s="3"/>
      <c r="AL189" s="3"/>
      <c r="AM189" s="3"/>
      <c r="AN189" s="3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  <c r="BI189" s="208"/>
      <c r="BJ189"/>
      <c r="BK189"/>
      <c r="BL189"/>
      <c r="BM189"/>
      <c r="BN189"/>
      <c r="BO189"/>
      <c r="BP189"/>
      <c r="BQ189"/>
      <c r="BR189"/>
      <c r="BS189" s="3"/>
    </row>
    <row r="190" spans="17:71" s="1" customFormat="1" ht="19.5" customHeight="1">
      <c r="Q190" s="94"/>
      <c r="R190" s="131">
        <v>2</v>
      </c>
      <c r="S190" s="467"/>
      <c r="T190" s="467"/>
      <c r="U190" s="467"/>
      <c r="V190" s="468"/>
      <c r="W190" s="132">
        <v>2</v>
      </c>
      <c r="X190" s="469"/>
      <c r="Y190" s="469"/>
      <c r="Z190" s="469"/>
      <c r="AA190" s="469"/>
      <c r="AB190" s="469"/>
      <c r="AC190" s="469"/>
      <c r="AD190" s="469"/>
      <c r="AE190" s="445"/>
      <c r="AF190" s="3"/>
      <c r="AG190" s="3"/>
      <c r="AH190" s="3"/>
      <c r="AI190" s="3"/>
      <c r="AJ190" s="3"/>
      <c r="AK190" s="3"/>
      <c r="AL190" s="3"/>
      <c r="AM190" s="3"/>
      <c r="AN190" s="3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  <c r="BI190" s="208"/>
      <c r="BJ190"/>
      <c r="BK190"/>
      <c r="BL190"/>
      <c r="BM190"/>
      <c r="BN190"/>
      <c r="BO190"/>
      <c r="BP190"/>
      <c r="BQ190"/>
      <c r="BR190"/>
      <c r="BS190" s="3"/>
    </row>
    <row r="191" spans="17:71" s="1" customFormat="1" ht="19.5" customHeight="1">
      <c r="Q191" s="94"/>
      <c r="R191" s="133">
        <v>3</v>
      </c>
      <c r="S191" s="467"/>
      <c r="T191" s="467"/>
      <c r="U191" s="467"/>
      <c r="V191" s="468"/>
      <c r="W191" s="132">
        <v>3</v>
      </c>
      <c r="X191" s="469"/>
      <c r="Y191" s="469"/>
      <c r="Z191" s="469"/>
      <c r="AA191" s="469"/>
      <c r="AB191" s="469"/>
      <c r="AC191" s="469"/>
      <c r="AD191" s="469"/>
      <c r="AE191" s="445"/>
      <c r="AF191" s="3"/>
      <c r="AG191" s="3"/>
      <c r="AH191" s="3"/>
      <c r="AI191" s="3"/>
      <c r="AJ191" s="3"/>
      <c r="AK191" s="3"/>
      <c r="AL191" s="3"/>
      <c r="AM191" s="3"/>
      <c r="AN191" s="3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/>
      <c r="BK191"/>
      <c r="BL191"/>
      <c r="BM191"/>
      <c r="BN191"/>
      <c r="BO191"/>
      <c r="BP191"/>
      <c r="BQ191"/>
      <c r="BR191"/>
      <c r="BS191" s="3"/>
    </row>
    <row r="192" spans="17:71" s="1" customFormat="1" ht="19.5" customHeight="1">
      <c r="Q192" s="94"/>
      <c r="R192" s="131">
        <v>4</v>
      </c>
      <c r="S192" s="467"/>
      <c r="T192" s="467"/>
      <c r="U192" s="467"/>
      <c r="V192" s="468"/>
      <c r="W192" s="132">
        <v>4</v>
      </c>
      <c r="X192" s="469"/>
      <c r="Y192" s="469"/>
      <c r="Z192" s="469"/>
      <c r="AA192" s="469"/>
      <c r="AB192" s="469"/>
      <c r="AC192" s="469"/>
      <c r="AD192" s="469"/>
      <c r="AE192" s="445"/>
      <c r="AF192" s="3"/>
      <c r="AG192" s="3"/>
      <c r="AH192" s="3"/>
      <c r="AI192" s="3"/>
      <c r="AJ192" s="3"/>
      <c r="AK192" s="3"/>
      <c r="AL192" s="3"/>
      <c r="AM192" s="3"/>
      <c r="AN192" s="3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  <c r="BI192" s="208"/>
      <c r="BJ192"/>
      <c r="BK192"/>
      <c r="BL192"/>
      <c r="BM192"/>
      <c r="BN192"/>
      <c r="BO192"/>
      <c r="BP192"/>
      <c r="BQ192"/>
      <c r="BR192"/>
      <c r="BS192" s="3"/>
    </row>
    <row r="193" spans="17:71" s="1" customFormat="1" ht="19.5" customHeight="1">
      <c r="Q193" s="94"/>
      <c r="R193" s="131">
        <v>5</v>
      </c>
      <c r="S193" s="467"/>
      <c r="T193" s="467"/>
      <c r="U193" s="467"/>
      <c r="V193" s="468"/>
      <c r="W193" s="132">
        <v>5</v>
      </c>
      <c r="X193" s="469"/>
      <c r="Y193" s="469"/>
      <c r="Z193" s="469"/>
      <c r="AA193" s="469"/>
      <c r="AB193" s="469"/>
      <c r="AC193" s="469"/>
      <c r="AD193" s="469"/>
      <c r="AE193" s="445"/>
      <c r="AF193" s="3"/>
      <c r="AG193" s="3"/>
      <c r="AH193" s="3"/>
      <c r="AI193" s="3"/>
      <c r="AJ193" s="3"/>
      <c r="AK193" s="3"/>
      <c r="AL193" s="3"/>
      <c r="AM193" s="3"/>
      <c r="AN193" s="3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/>
      <c r="BK193"/>
      <c r="BL193"/>
      <c r="BM193"/>
      <c r="BN193"/>
      <c r="BO193"/>
      <c r="BP193"/>
      <c r="BQ193"/>
      <c r="BR193"/>
      <c r="BS193" s="3"/>
    </row>
    <row r="194" spans="17:71" s="1" customFormat="1" ht="19.5" customHeight="1">
      <c r="Q194" s="94"/>
      <c r="R194" s="131">
        <v>6</v>
      </c>
      <c r="S194" s="467"/>
      <c r="T194" s="467"/>
      <c r="U194" s="467"/>
      <c r="V194" s="468"/>
      <c r="W194" s="132">
        <v>6</v>
      </c>
      <c r="X194" s="469"/>
      <c r="Y194" s="469"/>
      <c r="Z194" s="469"/>
      <c r="AA194" s="469"/>
      <c r="AB194" s="469"/>
      <c r="AC194" s="469"/>
      <c r="AD194" s="469"/>
      <c r="AE194" s="445"/>
      <c r="AF194" s="3"/>
      <c r="AG194" s="3"/>
      <c r="AH194" s="3"/>
      <c r="AI194" s="3"/>
      <c r="AJ194" s="3"/>
      <c r="AK194" s="3"/>
      <c r="AL194" s="3"/>
      <c r="AM194" s="3"/>
      <c r="AN194" s="3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  <c r="BI194" s="208"/>
      <c r="BJ194"/>
      <c r="BK194"/>
      <c r="BL194"/>
      <c r="BM194"/>
      <c r="BN194"/>
      <c r="BO194"/>
      <c r="BP194"/>
      <c r="BQ194"/>
      <c r="BR194"/>
      <c r="BS194" s="3"/>
    </row>
    <row r="195" spans="17:71" s="1" customFormat="1" ht="19.5" customHeight="1" thickBot="1">
      <c r="Q195" s="94"/>
      <c r="R195" s="134">
        <v>7</v>
      </c>
      <c r="S195" s="478"/>
      <c r="T195" s="478"/>
      <c r="U195" s="478"/>
      <c r="V195" s="479"/>
      <c r="W195" s="135">
        <v>7</v>
      </c>
      <c r="X195" s="480"/>
      <c r="Y195" s="480"/>
      <c r="Z195" s="480"/>
      <c r="AA195" s="480"/>
      <c r="AB195" s="480"/>
      <c r="AC195" s="480"/>
      <c r="AD195" s="480"/>
      <c r="AE195" s="445"/>
      <c r="AF195" s="3"/>
      <c r="AG195" s="3"/>
      <c r="AH195" s="3"/>
      <c r="AI195" s="3"/>
      <c r="AJ195" s="3"/>
      <c r="AK195" s="3"/>
      <c r="AL195" s="3"/>
      <c r="AM195" s="3"/>
      <c r="AN195" s="3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/>
      <c r="BK195"/>
      <c r="BL195"/>
      <c r="BM195"/>
      <c r="BN195"/>
      <c r="BO195"/>
      <c r="BP195"/>
      <c r="BQ195"/>
      <c r="BR195"/>
      <c r="BS195" s="3"/>
    </row>
    <row r="196" spans="17:71" s="1" customFormat="1" ht="15.75" thickBot="1">
      <c r="Q196" s="94"/>
      <c r="R196" s="136">
        <f>Q200*O200</f>
        <v>0</v>
      </c>
      <c r="S196" s="136">
        <f>R196*Q200</f>
        <v>0</v>
      </c>
      <c r="T196" s="136">
        <f>S196*R196</f>
        <v>0</v>
      </c>
      <c r="U196" s="136">
        <f>T196*S196</f>
        <v>0</v>
      </c>
      <c r="V196" s="136">
        <f>U196*T196</f>
        <v>0</v>
      </c>
      <c r="W196" s="136">
        <f>T196*S196</f>
        <v>0</v>
      </c>
      <c r="X196" s="136">
        <f aca="true" t="shared" si="53" ref="X196:AC196">W196*V196</f>
        <v>0</v>
      </c>
      <c r="Y196" s="136">
        <f t="shared" si="53"/>
        <v>0</v>
      </c>
      <c r="Z196" s="136">
        <f t="shared" si="53"/>
        <v>0</v>
      </c>
      <c r="AA196" s="136">
        <f t="shared" si="53"/>
        <v>0</v>
      </c>
      <c r="AB196" s="136">
        <f t="shared" si="53"/>
        <v>0</v>
      </c>
      <c r="AC196" s="136">
        <f t="shared" si="53"/>
        <v>0</v>
      </c>
      <c r="AD196" s="136">
        <f>W196*T196</f>
        <v>0</v>
      </c>
      <c r="AE196" s="445"/>
      <c r="AF196" s="3"/>
      <c r="AG196" s="3"/>
      <c r="AH196" s="3"/>
      <c r="AI196" s="3"/>
      <c r="AJ196" s="3"/>
      <c r="AK196" s="3"/>
      <c r="AL196" s="3"/>
      <c r="AM196" s="3"/>
      <c r="AN196" s="3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/>
      <c r="BK196"/>
      <c r="BL196"/>
      <c r="BM196"/>
      <c r="BN196"/>
      <c r="BO196"/>
      <c r="BP196"/>
      <c r="BQ196"/>
      <c r="BR196"/>
      <c r="BS196" s="3"/>
    </row>
    <row r="197" spans="17:71" s="1" customFormat="1" ht="18" customHeight="1">
      <c r="Q197" s="94"/>
      <c r="R197" s="137" t="s">
        <v>123</v>
      </c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445"/>
      <c r="AF197" s="3"/>
      <c r="AG197" s="3"/>
      <c r="AH197" s="3"/>
      <c r="AI197" s="3"/>
      <c r="AJ197" s="3"/>
      <c r="AK197" s="3"/>
      <c r="AL197" s="3"/>
      <c r="AM197" s="3"/>
      <c r="AN197" s="3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/>
      <c r="BK197"/>
      <c r="BL197"/>
      <c r="BM197"/>
      <c r="BN197"/>
      <c r="BO197"/>
      <c r="BP197"/>
      <c r="BQ197"/>
      <c r="BR197"/>
      <c r="BS197" s="3"/>
    </row>
    <row r="198" spans="17:71" s="1" customFormat="1" ht="18" customHeight="1">
      <c r="Q198" s="94"/>
      <c r="R198" s="139" t="s">
        <v>124</v>
      </c>
      <c r="S198" s="140"/>
      <c r="T198" s="140"/>
      <c r="U198" s="140"/>
      <c r="V198" s="140"/>
      <c r="W198" s="141" t="s">
        <v>125</v>
      </c>
      <c r="X198" s="140"/>
      <c r="Y198" s="140"/>
      <c r="Z198" s="140"/>
      <c r="AA198" s="140"/>
      <c r="AB198" s="140"/>
      <c r="AC198" s="140"/>
      <c r="AD198" s="140"/>
      <c r="AE198" s="445"/>
      <c r="AF198" s="3"/>
      <c r="AG198" s="3"/>
      <c r="AH198" s="3"/>
      <c r="AI198" s="3"/>
      <c r="AJ198" s="3"/>
      <c r="AK198" s="3"/>
      <c r="AL198" s="3"/>
      <c r="AM198" s="3"/>
      <c r="AN198" s="3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  <c r="BI198" s="208"/>
      <c r="BJ198"/>
      <c r="BK198"/>
      <c r="BL198"/>
      <c r="BM198"/>
      <c r="BN198"/>
      <c r="BO198"/>
      <c r="BP198"/>
      <c r="BQ198"/>
      <c r="BR198"/>
      <c r="BS198" s="3"/>
    </row>
    <row r="199" spans="17:71" s="1" customFormat="1" ht="18">
      <c r="Q199" s="94"/>
      <c r="R199" s="142">
        <v>0</v>
      </c>
      <c r="S199" s="474"/>
      <c r="T199" s="474"/>
      <c r="U199" s="474"/>
      <c r="V199" s="475"/>
      <c r="W199" s="476">
        <v>0</v>
      </c>
      <c r="X199" s="477"/>
      <c r="Y199" s="477"/>
      <c r="Z199" s="477"/>
      <c r="AA199" s="477"/>
      <c r="AB199" s="477"/>
      <c r="AC199" s="477"/>
      <c r="AD199" s="477"/>
      <c r="AE199" s="445"/>
      <c r="AF199" s="3"/>
      <c r="AG199" s="3"/>
      <c r="AH199" s="3"/>
      <c r="AI199" s="3"/>
      <c r="AJ199" s="3"/>
      <c r="AK199" s="3"/>
      <c r="AL199" s="3"/>
      <c r="AM199" s="3"/>
      <c r="AN199" s="3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  <c r="BI199" s="208"/>
      <c r="BJ199"/>
      <c r="BK199"/>
      <c r="BL199"/>
      <c r="BM199"/>
      <c r="BN199"/>
      <c r="BO199"/>
      <c r="BP199"/>
      <c r="BQ199"/>
      <c r="BR199"/>
      <c r="BS199" s="3"/>
    </row>
    <row r="200" spans="17:71" s="1" customFormat="1" ht="18">
      <c r="Q200" s="94"/>
      <c r="R200" s="143" t="s">
        <v>16</v>
      </c>
      <c r="S200" s="474"/>
      <c r="T200" s="474"/>
      <c r="U200" s="474"/>
      <c r="V200" s="475"/>
      <c r="W200" s="476"/>
      <c r="X200" s="477"/>
      <c r="Y200" s="477"/>
      <c r="Z200" s="477"/>
      <c r="AA200" s="477"/>
      <c r="AB200" s="477"/>
      <c r="AC200" s="477"/>
      <c r="AD200" s="477"/>
      <c r="AE200" s="445"/>
      <c r="AF200" s="3"/>
      <c r="AG200" s="3"/>
      <c r="AH200" s="3"/>
      <c r="AI200" s="3"/>
      <c r="AJ200" s="3"/>
      <c r="AK200" s="3"/>
      <c r="AL200" s="3"/>
      <c r="AM200" s="3"/>
      <c r="AN200" s="3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  <c r="BI200" s="208"/>
      <c r="BJ200"/>
      <c r="BK200"/>
      <c r="BL200"/>
      <c r="BM200"/>
      <c r="BN200"/>
      <c r="BO200"/>
      <c r="BP200"/>
      <c r="BQ200"/>
      <c r="BR200"/>
      <c r="BS200" s="3"/>
    </row>
    <row r="201" spans="17:71" s="1" customFormat="1" ht="18">
      <c r="Q201" s="94"/>
      <c r="R201" s="143" t="s">
        <v>17</v>
      </c>
      <c r="S201" s="474"/>
      <c r="T201" s="474"/>
      <c r="U201" s="474"/>
      <c r="V201" s="475"/>
      <c r="W201" s="476"/>
      <c r="X201" s="477"/>
      <c r="Y201" s="477"/>
      <c r="Z201" s="477"/>
      <c r="AA201" s="477"/>
      <c r="AB201" s="477"/>
      <c r="AC201" s="477"/>
      <c r="AD201" s="477"/>
      <c r="AE201" s="445"/>
      <c r="AF201" s="3"/>
      <c r="AG201" s="3"/>
      <c r="AH201" s="3"/>
      <c r="AI201" s="3"/>
      <c r="AJ201" s="3"/>
      <c r="AK201" s="3"/>
      <c r="AL201" s="3"/>
      <c r="AM201" s="3"/>
      <c r="AN201" s="3"/>
      <c r="AY201" s="208"/>
      <c r="AZ201" s="208"/>
      <c r="BA201" s="208"/>
      <c r="BB201" s="208"/>
      <c r="BC201" s="208"/>
      <c r="BD201" s="208"/>
      <c r="BE201" s="208"/>
      <c r="BF201" s="208"/>
      <c r="BG201" s="208"/>
      <c r="BH201" s="208"/>
      <c r="BI201" s="208"/>
      <c r="BJ201"/>
      <c r="BK201"/>
      <c r="BL201"/>
      <c r="BM201"/>
      <c r="BN201"/>
      <c r="BO201"/>
      <c r="BP201"/>
      <c r="BQ201"/>
      <c r="BR201"/>
      <c r="BS201" s="3"/>
    </row>
    <row r="202" spans="17:71" s="1" customFormat="1" ht="18">
      <c r="Q202" s="94"/>
      <c r="R202" s="143" t="s">
        <v>126</v>
      </c>
      <c r="S202" s="474"/>
      <c r="T202" s="474"/>
      <c r="U202" s="474"/>
      <c r="V202" s="475"/>
      <c r="W202" s="476"/>
      <c r="X202" s="477"/>
      <c r="Y202" s="477"/>
      <c r="Z202" s="477"/>
      <c r="AA202" s="477"/>
      <c r="AB202" s="477"/>
      <c r="AC202" s="477"/>
      <c r="AD202" s="477"/>
      <c r="AE202" s="445"/>
      <c r="AF202" s="3"/>
      <c r="AG202" s="3"/>
      <c r="AH202" s="3"/>
      <c r="AI202" s="3"/>
      <c r="AJ202" s="3"/>
      <c r="AK202" s="3"/>
      <c r="AL202" s="3"/>
      <c r="AM202" s="3"/>
      <c r="AN202" s="3"/>
      <c r="AY202" s="208"/>
      <c r="AZ202" s="208"/>
      <c r="BA202" s="208"/>
      <c r="BB202" s="208"/>
      <c r="BC202" s="208"/>
      <c r="BD202" s="208"/>
      <c r="BE202" s="208"/>
      <c r="BF202" s="208"/>
      <c r="BG202" s="208"/>
      <c r="BH202" s="208"/>
      <c r="BI202" s="208"/>
      <c r="BJ202"/>
      <c r="BK202"/>
      <c r="BL202"/>
      <c r="BM202"/>
      <c r="BN202"/>
      <c r="BO202"/>
      <c r="BP202"/>
      <c r="BQ202"/>
      <c r="BR202"/>
      <c r="BS202" s="3"/>
    </row>
    <row r="203" spans="17:71" s="1" customFormat="1" ht="18">
      <c r="Q203" s="94"/>
      <c r="R203" s="143" t="s">
        <v>127</v>
      </c>
      <c r="S203" s="474"/>
      <c r="T203" s="474"/>
      <c r="U203" s="474"/>
      <c r="V203" s="475"/>
      <c r="W203" s="476"/>
      <c r="X203" s="477"/>
      <c r="Y203" s="477"/>
      <c r="Z203" s="477"/>
      <c r="AA203" s="477"/>
      <c r="AB203" s="477"/>
      <c r="AC203" s="477"/>
      <c r="AD203" s="477"/>
      <c r="AE203" s="445"/>
      <c r="AF203" s="3"/>
      <c r="AG203" s="3"/>
      <c r="AH203" s="3"/>
      <c r="AI203" s="3"/>
      <c r="AJ203" s="3"/>
      <c r="AK203" s="3"/>
      <c r="AL203" s="3"/>
      <c r="AM203" s="3"/>
      <c r="AN203" s="3"/>
      <c r="AY203" s="208"/>
      <c r="AZ203" s="208"/>
      <c r="BA203" s="208"/>
      <c r="BB203" s="208"/>
      <c r="BC203" s="208"/>
      <c r="BD203" s="208"/>
      <c r="BE203" s="208"/>
      <c r="BF203" s="208"/>
      <c r="BG203" s="208"/>
      <c r="BH203" s="208"/>
      <c r="BI203" s="208"/>
      <c r="BJ203"/>
      <c r="BK203"/>
      <c r="BL203"/>
      <c r="BM203"/>
      <c r="BN203"/>
      <c r="BO203"/>
      <c r="BP203"/>
      <c r="BQ203"/>
      <c r="BR203"/>
      <c r="BS203" s="3"/>
    </row>
    <row r="204" spans="17:71" s="1" customFormat="1" ht="18">
      <c r="Q204" s="94"/>
      <c r="R204" s="143" t="s">
        <v>128</v>
      </c>
      <c r="S204" s="474"/>
      <c r="T204" s="474"/>
      <c r="U204" s="474"/>
      <c r="V204" s="475"/>
      <c r="W204" s="476"/>
      <c r="X204" s="477"/>
      <c r="Y204" s="477"/>
      <c r="Z204" s="477"/>
      <c r="AA204" s="477"/>
      <c r="AB204" s="477"/>
      <c r="AC204" s="477"/>
      <c r="AD204" s="477"/>
      <c r="AE204" s="445"/>
      <c r="AF204" s="3"/>
      <c r="AG204" s="3"/>
      <c r="AH204" s="3"/>
      <c r="AI204" s="3"/>
      <c r="AJ204" s="3"/>
      <c r="AK204" s="3"/>
      <c r="AL204" s="3"/>
      <c r="AM204" s="3"/>
      <c r="AN204" s="3"/>
      <c r="AY204" s="208"/>
      <c r="AZ204" s="208"/>
      <c r="BA204" s="208"/>
      <c r="BB204" s="208"/>
      <c r="BC204" s="208"/>
      <c r="BD204" s="208"/>
      <c r="BE204" s="208"/>
      <c r="BF204" s="208"/>
      <c r="BG204" s="208"/>
      <c r="BH204" s="208"/>
      <c r="BI204" s="208"/>
      <c r="BJ204"/>
      <c r="BK204"/>
      <c r="BL204"/>
      <c r="BM204"/>
      <c r="BN204"/>
      <c r="BO204"/>
      <c r="BP204"/>
      <c r="BQ204"/>
      <c r="BR204"/>
      <c r="BS204" s="3"/>
    </row>
    <row r="205" spans="17:71" s="1" customFormat="1" ht="18">
      <c r="Q205" s="94"/>
      <c r="R205" s="143" t="s">
        <v>129</v>
      </c>
      <c r="S205" s="474"/>
      <c r="T205" s="474"/>
      <c r="U205" s="474"/>
      <c r="V205" s="475"/>
      <c r="W205" s="476"/>
      <c r="X205" s="477"/>
      <c r="Y205" s="477"/>
      <c r="Z205" s="477"/>
      <c r="AA205" s="477"/>
      <c r="AB205" s="477"/>
      <c r="AC205" s="477"/>
      <c r="AD205" s="477"/>
      <c r="AE205" s="445"/>
      <c r="AF205" s="3"/>
      <c r="AG205" s="3"/>
      <c r="AH205" s="3"/>
      <c r="AI205" s="3"/>
      <c r="AJ205" s="3"/>
      <c r="AK205" s="3"/>
      <c r="AL205" s="3"/>
      <c r="AM205" s="3"/>
      <c r="AN205" s="3"/>
      <c r="AY205" s="208"/>
      <c r="AZ205" s="208"/>
      <c r="BA205" s="208"/>
      <c r="BB205" s="208"/>
      <c r="BC205" s="208"/>
      <c r="BD205" s="208"/>
      <c r="BE205" s="208"/>
      <c r="BF205" s="208"/>
      <c r="BG205" s="208"/>
      <c r="BH205" s="208"/>
      <c r="BI205" s="208"/>
      <c r="BJ205"/>
      <c r="BK205"/>
      <c r="BL205"/>
      <c r="BM205"/>
      <c r="BN205"/>
      <c r="BO205"/>
      <c r="BP205"/>
      <c r="BQ205"/>
      <c r="BR205"/>
      <c r="BS205" s="3"/>
    </row>
    <row r="206" spans="17:71" s="1" customFormat="1" ht="18">
      <c r="Q206" s="94"/>
      <c r="R206" s="143" t="s">
        <v>130</v>
      </c>
      <c r="S206" s="474"/>
      <c r="T206" s="474"/>
      <c r="U206" s="474"/>
      <c r="V206" s="475"/>
      <c r="W206" s="476"/>
      <c r="X206" s="477"/>
      <c r="Y206" s="477"/>
      <c r="Z206" s="477"/>
      <c r="AA206" s="477"/>
      <c r="AB206" s="477"/>
      <c r="AC206" s="477"/>
      <c r="AD206" s="477"/>
      <c r="AE206" s="445"/>
      <c r="AF206" s="3"/>
      <c r="AG206" s="3"/>
      <c r="AH206" s="3"/>
      <c r="AI206" s="3"/>
      <c r="AJ206" s="3"/>
      <c r="AK206" s="3"/>
      <c r="AL206" s="3"/>
      <c r="AM206" s="3"/>
      <c r="AN206" s="3"/>
      <c r="AY206" s="208"/>
      <c r="AZ206" s="208"/>
      <c r="BA206" s="208"/>
      <c r="BB206" s="208"/>
      <c r="BC206" s="208"/>
      <c r="BD206" s="208"/>
      <c r="BE206" s="208"/>
      <c r="BF206" s="208"/>
      <c r="BG206" s="208"/>
      <c r="BH206" s="208"/>
      <c r="BI206" s="208"/>
      <c r="BJ206"/>
      <c r="BK206"/>
      <c r="BL206"/>
      <c r="BM206"/>
      <c r="BN206"/>
      <c r="BO206"/>
      <c r="BP206"/>
      <c r="BQ206"/>
      <c r="BR206"/>
      <c r="BS206" s="3"/>
    </row>
    <row r="207" spans="17:71" s="1" customFormat="1" ht="18">
      <c r="Q207" s="94"/>
      <c r="R207" s="143" t="s">
        <v>131</v>
      </c>
      <c r="S207" s="474"/>
      <c r="T207" s="474"/>
      <c r="U207" s="474"/>
      <c r="V207" s="475"/>
      <c r="W207" s="476"/>
      <c r="X207" s="477"/>
      <c r="Y207" s="477"/>
      <c r="Z207" s="477"/>
      <c r="AA207" s="477"/>
      <c r="AB207" s="477"/>
      <c r="AC207" s="477"/>
      <c r="AD207" s="477"/>
      <c r="AE207" s="591"/>
      <c r="AF207" s="3"/>
      <c r="AG207" s="3"/>
      <c r="AH207" s="3"/>
      <c r="AI207" s="3"/>
      <c r="AJ207" s="3"/>
      <c r="AK207" s="3"/>
      <c r="AL207" s="3"/>
      <c r="AM207" s="3"/>
      <c r="AN207" s="3"/>
      <c r="AY207" s="208"/>
      <c r="AZ207" s="208"/>
      <c r="BA207" s="208"/>
      <c r="BB207" s="208"/>
      <c r="BC207" s="208"/>
      <c r="BD207" s="208"/>
      <c r="BE207" s="208"/>
      <c r="BF207" s="208"/>
      <c r="BG207" s="208"/>
      <c r="BH207" s="208"/>
      <c r="BI207" s="208"/>
      <c r="BJ207"/>
      <c r="BK207"/>
      <c r="BL207"/>
      <c r="BM207"/>
      <c r="BN207"/>
      <c r="BO207"/>
      <c r="BP207"/>
      <c r="BQ207"/>
      <c r="BR207"/>
      <c r="BS207" s="3"/>
    </row>
    <row r="208" spans="17:71" s="1" customFormat="1" ht="18" customHeight="1">
      <c r="Q208" s="94"/>
      <c r="R208" s="143" t="s">
        <v>132</v>
      </c>
      <c r="S208" s="474"/>
      <c r="T208" s="474"/>
      <c r="U208" s="474"/>
      <c r="V208" s="475"/>
      <c r="W208" s="476"/>
      <c r="X208" s="477"/>
      <c r="Y208" s="477"/>
      <c r="Z208" s="477"/>
      <c r="AA208" s="477"/>
      <c r="AB208" s="477"/>
      <c r="AC208" s="477"/>
      <c r="AD208" s="477"/>
      <c r="AE208" s="584" t="str">
        <f>AE165</f>
        <v>N° 3</v>
      </c>
      <c r="AF208" s="3"/>
      <c r="AG208" s="3"/>
      <c r="AH208" s="3"/>
      <c r="AI208" s="3"/>
      <c r="AJ208" s="3"/>
      <c r="AK208" s="3"/>
      <c r="AL208" s="3"/>
      <c r="AM208" s="3"/>
      <c r="AN208" s="3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/>
      <c r="BK208"/>
      <c r="BL208"/>
      <c r="BM208"/>
      <c r="BN208"/>
      <c r="BO208"/>
      <c r="BP208"/>
      <c r="BQ208"/>
      <c r="BR208"/>
      <c r="BS208" s="3"/>
    </row>
    <row r="209" spans="17:71" s="1" customFormat="1" ht="18">
      <c r="Q209" s="94"/>
      <c r="R209" s="143" t="s">
        <v>133</v>
      </c>
      <c r="S209" s="474"/>
      <c r="T209" s="474"/>
      <c r="U209" s="474"/>
      <c r="V209" s="475"/>
      <c r="W209" s="476"/>
      <c r="X209" s="477"/>
      <c r="Y209" s="477"/>
      <c r="Z209" s="477"/>
      <c r="AA209" s="477"/>
      <c r="AB209" s="477"/>
      <c r="AC209" s="477"/>
      <c r="AD209" s="477"/>
      <c r="AE209" s="585"/>
      <c r="AF209" s="3"/>
      <c r="AG209" s="3"/>
      <c r="AH209" s="3"/>
      <c r="AI209" s="3"/>
      <c r="AJ209" s="3"/>
      <c r="AK209" s="3"/>
      <c r="AL209" s="3"/>
      <c r="AM209" s="3"/>
      <c r="AN209" s="3"/>
      <c r="AY209" s="208"/>
      <c r="AZ209" s="208"/>
      <c r="BA209" s="208"/>
      <c r="BB209" s="208"/>
      <c r="BC209" s="208"/>
      <c r="BD209" s="208"/>
      <c r="BE209" s="208"/>
      <c r="BF209" s="208"/>
      <c r="BG209" s="208"/>
      <c r="BH209" s="208"/>
      <c r="BI209" s="208"/>
      <c r="BJ209"/>
      <c r="BK209"/>
      <c r="BL209"/>
      <c r="BM209"/>
      <c r="BN209"/>
      <c r="BO209"/>
      <c r="BP209"/>
      <c r="BQ209"/>
      <c r="BR209"/>
      <c r="BS209" s="3"/>
    </row>
    <row r="210" spans="17:71" s="1" customFormat="1" ht="28.5" customHeight="1" thickBot="1">
      <c r="Q210" s="94"/>
      <c r="R210" s="144" t="s">
        <v>134</v>
      </c>
      <c r="S210" s="484"/>
      <c r="T210" s="484"/>
      <c r="U210" s="484"/>
      <c r="V210" s="485"/>
      <c r="W210" s="486"/>
      <c r="X210" s="487"/>
      <c r="Y210" s="487"/>
      <c r="Z210" s="487"/>
      <c r="AA210" s="487"/>
      <c r="AB210" s="487"/>
      <c r="AC210" s="487"/>
      <c r="AD210" s="487"/>
      <c r="AE210" s="586"/>
      <c r="AF210" s="3"/>
      <c r="AG210" s="3"/>
      <c r="AH210" s="3"/>
      <c r="AI210" s="3"/>
      <c r="AJ210" s="3"/>
      <c r="AK210" s="3"/>
      <c r="AL210" s="3"/>
      <c r="AM210" s="3"/>
      <c r="AN210" s="3"/>
      <c r="AY210" s="208"/>
      <c r="AZ210" s="208"/>
      <c r="BA210" s="208"/>
      <c r="BB210" s="208"/>
      <c r="BC210" s="208"/>
      <c r="BD210" s="208"/>
      <c r="BE210" s="208"/>
      <c r="BF210" s="208"/>
      <c r="BG210" s="208"/>
      <c r="BH210" s="208"/>
      <c r="BI210" s="208"/>
      <c r="BJ210"/>
      <c r="BK210"/>
      <c r="BL210"/>
      <c r="BM210"/>
      <c r="BN210"/>
      <c r="BO210"/>
      <c r="BP210"/>
      <c r="BQ210"/>
      <c r="BR210"/>
      <c r="BS210" s="3"/>
    </row>
    <row r="211" spans="17:71" s="1" customFormat="1" ht="15" customHeight="1" thickBot="1">
      <c r="Q211" s="94"/>
      <c r="AF211" s="3"/>
      <c r="AG211" s="3"/>
      <c r="AH211" s="3"/>
      <c r="AI211" s="3"/>
      <c r="AJ211" s="3"/>
      <c r="AK211" s="3"/>
      <c r="AL211" s="3"/>
      <c r="AM211" s="3"/>
      <c r="AN211" s="3"/>
      <c r="AY211" s="208"/>
      <c r="AZ211" s="208"/>
      <c r="BA211" s="208"/>
      <c r="BB211" s="208"/>
      <c r="BC211" s="208"/>
      <c r="BD211" s="208"/>
      <c r="BE211" s="208"/>
      <c r="BF211" s="208"/>
      <c r="BG211" s="208"/>
      <c r="BH211" s="208"/>
      <c r="BI211" s="208"/>
      <c r="BJ211"/>
      <c r="BK211"/>
      <c r="BL211"/>
      <c r="BM211"/>
      <c r="BN211"/>
      <c r="BO211"/>
      <c r="BP211"/>
      <c r="BQ211"/>
      <c r="BR211"/>
      <c r="BS211" s="3"/>
    </row>
    <row r="212" spans="17:71" s="1" customFormat="1" ht="20.25" customHeight="1">
      <c r="Q212" s="94"/>
      <c r="R212" s="458" t="str">
        <f>Y65</f>
        <v>VICTOR</v>
      </c>
      <c r="S212" s="459"/>
      <c r="T212" s="459"/>
      <c r="U212" s="459"/>
      <c r="V212" s="459"/>
      <c r="W212" s="459"/>
      <c r="X212" s="459"/>
      <c r="Y212" s="459"/>
      <c r="Z212" s="459"/>
      <c r="AA212" s="459"/>
      <c r="AB212" s="459"/>
      <c r="AC212" s="464" t="s">
        <v>2</v>
      </c>
      <c r="AD212" s="464"/>
      <c r="AE212" s="592" t="str">
        <f>AC213</f>
        <v>N° 4</v>
      </c>
      <c r="AF212" s="3"/>
      <c r="AG212" s="3"/>
      <c r="AH212" s="3"/>
      <c r="AI212" s="3"/>
      <c r="AJ212" s="3"/>
      <c r="AK212" s="3"/>
      <c r="AL212" s="3"/>
      <c r="AM212" s="3"/>
      <c r="AN212" s="3"/>
      <c r="AY212" s="208"/>
      <c r="AZ212" s="208"/>
      <c r="BA212" s="208"/>
      <c r="BB212" s="208"/>
      <c r="BC212" s="208"/>
      <c r="BD212" s="208"/>
      <c r="BE212" s="208"/>
      <c r="BF212" s="208"/>
      <c r="BG212" s="208"/>
      <c r="BH212" s="208"/>
      <c r="BI212" s="208"/>
      <c r="BJ212"/>
      <c r="BK212"/>
      <c r="BL212"/>
      <c r="BM212"/>
      <c r="BN212"/>
      <c r="BO212"/>
      <c r="BP212"/>
      <c r="BQ212"/>
      <c r="BR212"/>
      <c r="BS212" s="3"/>
    </row>
    <row r="213" spans="17:71" s="1" customFormat="1" ht="20.25" customHeight="1">
      <c r="Q213" s="94"/>
      <c r="R213" s="460"/>
      <c r="S213" s="461"/>
      <c r="T213" s="461"/>
      <c r="U213" s="461"/>
      <c r="V213" s="461"/>
      <c r="W213" s="461"/>
      <c r="X213" s="461"/>
      <c r="Y213" s="461"/>
      <c r="Z213" s="461"/>
      <c r="AA213" s="461"/>
      <c r="AB213" s="461"/>
      <c r="AC213" s="447" t="str">
        <f>X65</f>
        <v>N° 4</v>
      </c>
      <c r="AD213" s="447"/>
      <c r="AE213" s="593"/>
      <c r="AF213" s="3"/>
      <c r="AG213" s="3"/>
      <c r="AH213" s="3"/>
      <c r="AI213" s="3"/>
      <c r="AJ213" s="3"/>
      <c r="AK213" s="3"/>
      <c r="AL213" s="3"/>
      <c r="AM213" s="3"/>
      <c r="AN213" s="3"/>
      <c r="AY213" s="208"/>
      <c r="AZ213" s="208"/>
      <c r="BA213" s="208"/>
      <c r="BB213" s="208"/>
      <c r="BC213" s="208"/>
      <c r="BD213" s="208"/>
      <c r="BE213" s="208"/>
      <c r="BF213" s="208"/>
      <c r="BG213" s="208"/>
      <c r="BH213" s="208"/>
      <c r="BI213" s="208"/>
      <c r="BJ213"/>
      <c r="BK213"/>
      <c r="BL213"/>
      <c r="BM213"/>
      <c r="BN213"/>
      <c r="BO213"/>
      <c r="BP213"/>
      <c r="BQ213"/>
      <c r="BR213"/>
      <c r="BS213" s="3"/>
    </row>
    <row r="214" spans="17:71" s="1" customFormat="1" ht="20.25" customHeight="1">
      <c r="Q214" s="94"/>
      <c r="R214" s="462"/>
      <c r="S214" s="463"/>
      <c r="T214" s="463"/>
      <c r="U214" s="463"/>
      <c r="V214" s="463"/>
      <c r="W214" s="463"/>
      <c r="X214" s="463"/>
      <c r="Y214" s="463"/>
      <c r="Z214" s="463"/>
      <c r="AA214" s="463"/>
      <c r="AB214" s="463"/>
      <c r="AC214" s="448"/>
      <c r="AD214" s="448"/>
      <c r="AE214" s="594"/>
      <c r="AF214" s="3"/>
      <c r="AG214" s="3"/>
      <c r="AH214" s="3"/>
      <c r="AI214" s="3"/>
      <c r="AJ214" s="3"/>
      <c r="AK214" s="3"/>
      <c r="AL214" s="3"/>
      <c r="AM214" s="3"/>
      <c r="AN214" s="3"/>
      <c r="AY214" s="208"/>
      <c r="AZ214" s="208"/>
      <c r="BA214" s="208"/>
      <c r="BB214" s="208"/>
      <c r="BC214" s="208"/>
      <c r="BD214" s="208"/>
      <c r="BE214" s="208"/>
      <c r="BF214" s="208"/>
      <c r="BG214" s="208"/>
      <c r="BH214" s="208"/>
      <c r="BI214" s="208"/>
      <c r="BJ214"/>
      <c r="BK214"/>
      <c r="BL214"/>
      <c r="BM214"/>
      <c r="BN214"/>
      <c r="BO214"/>
      <c r="BP214"/>
      <c r="BQ214"/>
      <c r="BR214"/>
      <c r="BS214" s="3"/>
    </row>
    <row r="215" spans="17:71" s="1" customFormat="1" ht="30" customHeight="1">
      <c r="Q215" s="94"/>
      <c r="R215" s="453" t="s">
        <v>84</v>
      </c>
      <c r="S215" s="454"/>
      <c r="T215" s="454"/>
      <c r="U215" s="454"/>
      <c r="V215" s="454"/>
      <c r="W215" s="454"/>
      <c r="X215" s="454"/>
      <c r="Y215" s="454"/>
      <c r="Z215" s="454"/>
      <c r="AA215" s="454"/>
      <c r="AB215" s="454"/>
      <c r="AC215" s="454"/>
      <c r="AD215" s="455"/>
      <c r="AE215" s="445" t="str">
        <f>R212</f>
        <v>VICTOR</v>
      </c>
      <c r="AF215" s="3"/>
      <c r="AG215" s="3"/>
      <c r="AH215" s="3"/>
      <c r="AI215" s="3"/>
      <c r="AJ215" s="3"/>
      <c r="AK215" s="3"/>
      <c r="AL215" s="3"/>
      <c r="AM215" s="3"/>
      <c r="AN215" s="3"/>
      <c r="AY215" s="208"/>
      <c r="AZ215" s="208"/>
      <c r="BA215" s="208"/>
      <c r="BB215" s="208"/>
      <c r="BC215" s="208"/>
      <c r="BD215" s="208"/>
      <c r="BE215" s="208"/>
      <c r="BF215" s="208"/>
      <c r="BG215" s="208"/>
      <c r="BH215" s="208"/>
      <c r="BI215" s="208"/>
      <c r="BJ215"/>
      <c r="BK215"/>
      <c r="BL215"/>
      <c r="BM215"/>
      <c r="BN215"/>
      <c r="BO215"/>
      <c r="BP215"/>
      <c r="BQ215"/>
      <c r="BR215"/>
      <c r="BS215" s="3"/>
    </row>
    <row r="216" spans="17:71" s="1" customFormat="1" ht="41.25" customHeight="1">
      <c r="Q216" s="94"/>
      <c r="R216" s="397"/>
      <c r="S216" s="456" t="s">
        <v>284</v>
      </c>
      <c r="T216" s="456"/>
      <c r="U216" s="456"/>
      <c r="V216" s="457"/>
      <c r="W216" s="128">
        <v>19</v>
      </c>
      <c r="X216" s="450"/>
      <c r="Y216" s="450"/>
      <c r="Z216" s="450"/>
      <c r="AA216" s="450"/>
      <c r="AB216" s="450"/>
      <c r="AC216" s="450"/>
      <c r="AD216" s="450"/>
      <c r="AE216" s="445"/>
      <c r="AF216" s="3"/>
      <c r="AG216" s="3"/>
      <c r="AH216" s="3"/>
      <c r="AI216" s="3"/>
      <c r="AJ216" s="3"/>
      <c r="AK216" s="3"/>
      <c r="AL216" s="3"/>
      <c r="AM216" s="3"/>
      <c r="AN216" s="3"/>
      <c r="AY216" s="208"/>
      <c r="AZ216" s="208"/>
      <c r="BA216" s="208"/>
      <c r="BB216" s="208"/>
      <c r="BC216" s="208"/>
      <c r="BD216" s="208"/>
      <c r="BE216" s="208"/>
      <c r="BF216" s="208"/>
      <c r="BG216" s="208"/>
      <c r="BH216" s="208"/>
      <c r="BI216" s="208"/>
      <c r="BJ216"/>
      <c r="BK216"/>
      <c r="BL216"/>
      <c r="BM216"/>
      <c r="BN216"/>
      <c r="BO216"/>
      <c r="BP216"/>
      <c r="BQ216"/>
      <c r="BR216"/>
      <c r="BS216" s="3"/>
    </row>
    <row r="217" spans="17:71" s="1" customFormat="1" ht="36.75" customHeight="1">
      <c r="Q217" s="94"/>
      <c r="R217" s="399">
        <v>1</v>
      </c>
      <c r="S217" s="450" t="s">
        <v>599</v>
      </c>
      <c r="T217" s="450"/>
      <c r="U217" s="450"/>
      <c r="V217" s="451"/>
      <c r="W217" s="128">
        <v>20</v>
      </c>
      <c r="X217" s="450" t="s">
        <v>599</v>
      </c>
      <c r="Y217" s="450"/>
      <c r="Z217" s="450"/>
      <c r="AA217" s="450"/>
      <c r="AB217" s="450"/>
      <c r="AC217" s="450"/>
      <c r="AD217" s="450"/>
      <c r="AE217" s="445"/>
      <c r="AF217" s="3"/>
      <c r="AG217" s="3"/>
      <c r="AH217" s="3"/>
      <c r="AI217" s="3"/>
      <c r="AJ217" s="3"/>
      <c r="AK217" s="3"/>
      <c r="AL217" s="3"/>
      <c r="AM217" s="3"/>
      <c r="AN217" s="3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  <c r="BI217" s="208"/>
      <c r="BJ217"/>
      <c r="BK217"/>
      <c r="BL217"/>
      <c r="BM217"/>
      <c r="BN217"/>
      <c r="BO217"/>
      <c r="BP217"/>
      <c r="BQ217"/>
      <c r="BR217"/>
      <c r="BS217" s="3"/>
    </row>
    <row r="218" spans="17:71" s="1" customFormat="1" ht="38.25" customHeight="1">
      <c r="Q218" s="94"/>
      <c r="R218" s="399">
        <v>2</v>
      </c>
      <c r="S218" s="396" t="s">
        <v>600</v>
      </c>
      <c r="T218" s="405"/>
      <c r="U218" s="405"/>
      <c r="V218" s="406"/>
      <c r="W218" s="128">
        <v>21</v>
      </c>
      <c r="X218" s="396" t="s">
        <v>600</v>
      </c>
      <c r="Y218" s="407"/>
      <c r="Z218" s="407"/>
      <c r="AA218" s="407"/>
      <c r="AB218" s="407"/>
      <c r="AC218" s="407"/>
      <c r="AD218" s="408"/>
      <c r="AE218" s="445"/>
      <c r="AF218" s="3"/>
      <c r="AG218" s="3"/>
      <c r="AH218" s="3"/>
      <c r="AI218" s="3"/>
      <c r="AJ218" s="3"/>
      <c r="AK218" s="3"/>
      <c r="AL218" s="3"/>
      <c r="AM218" s="3"/>
      <c r="AN218" s="3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  <c r="BI218" s="208"/>
      <c r="BJ218"/>
      <c r="BK218"/>
      <c r="BL218"/>
      <c r="BM218"/>
      <c r="BN218"/>
      <c r="BO218"/>
      <c r="BP218"/>
      <c r="BQ218"/>
      <c r="BR218"/>
      <c r="BS218" s="3"/>
    </row>
    <row r="219" spans="17:71" s="1" customFormat="1" ht="39" customHeight="1">
      <c r="Q219" s="94"/>
      <c r="R219" s="129">
        <v>3</v>
      </c>
      <c r="S219" s="396"/>
      <c r="T219" s="405"/>
      <c r="U219" s="405"/>
      <c r="V219" s="406"/>
      <c r="W219" s="128"/>
      <c r="X219" s="407"/>
      <c r="Y219" s="407"/>
      <c r="Z219" s="407"/>
      <c r="AA219" s="407"/>
      <c r="AB219" s="407"/>
      <c r="AC219" s="407"/>
      <c r="AD219" s="408"/>
      <c r="AE219" s="445"/>
      <c r="AF219" s="3"/>
      <c r="AG219" s="3"/>
      <c r="AH219" s="3"/>
      <c r="AI219" s="3"/>
      <c r="AJ219" s="3"/>
      <c r="AK219" s="3"/>
      <c r="AL219" s="3"/>
      <c r="AM219" s="3"/>
      <c r="AN219" s="3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  <c r="BI219" s="208"/>
      <c r="BJ219"/>
      <c r="BK219"/>
      <c r="BL219"/>
      <c r="BM219"/>
      <c r="BN219"/>
      <c r="BO219"/>
      <c r="BP219"/>
      <c r="BQ219"/>
      <c r="BR219"/>
      <c r="BS219" s="3"/>
    </row>
    <row r="220" spans="17:71" s="1" customFormat="1" ht="39" customHeight="1">
      <c r="Q220" s="94"/>
      <c r="R220" s="129">
        <v>4</v>
      </c>
      <c r="S220" s="396"/>
      <c r="T220" s="405"/>
      <c r="U220" s="405"/>
      <c r="V220" s="406"/>
      <c r="W220" s="128"/>
      <c r="X220" s="452" t="s">
        <v>93</v>
      </c>
      <c r="Y220" s="452"/>
      <c r="Z220" s="452"/>
      <c r="AA220" s="452"/>
      <c r="AB220" s="452"/>
      <c r="AC220" s="452"/>
      <c r="AD220" s="488"/>
      <c r="AE220" s="445"/>
      <c r="AF220" s="3"/>
      <c r="AG220" s="3"/>
      <c r="AH220" s="3"/>
      <c r="AI220" s="3"/>
      <c r="AJ220" s="3"/>
      <c r="AK220" s="3"/>
      <c r="AL220" s="3"/>
      <c r="AM220" s="3"/>
      <c r="AN220" s="3"/>
      <c r="AY220" s="208"/>
      <c r="AZ220" s="208"/>
      <c r="BA220" s="208"/>
      <c r="BB220" s="208"/>
      <c r="BC220" s="208"/>
      <c r="BD220" s="208"/>
      <c r="BE220" s="208"/>
      <c r="BF220" s="208"/>
      <c r="BG220" s="208"/>
      <c r="BH220" s="208"/>
      <c r="BI220" s="208"/>
      <c r="BJ220"/>
      <c r="BK220"/>
      <c r="BL220"/>
      <c r="BM220"/>
      <c r="BN220"/>
      <c r="BO220"/>
      <c r="BP220"/>
      <c r="BQ220"/>
      <c r="BR220"/>
      <c r="BS220" s="3"/>
    </row>
    <row r="221" spans="17:71" s="1" customFormat="1" ht="39" customHeight="1">
      <c r="Q221" s="94"/>
      <c r="R221" s="129">
        <v>5</v>
      </c>
      <c r="S221" s="396"/>
      <c r="T221" s="405"/>
      <c r="U221" s="405"/>
      <c r="V221" s="406"/>
      <c r="W221" s="128">
        <v>1</v>
      </c>
      <c r="X221" s="407"/>
      <c r="Y221" s="407"/>
      <c r="Z221" s="407"/>
      <c r="AA221" s="407"/>
      <c r="AB221" s="407"/>
      <c r="AC221" s="407"/>
      <c r="AD221" s="408"/>
      <c r="AE221" s="445"/>
      <c r="AF221" s="3"/>
      <c r="AG221" s="3"/>
      <c r="AH221" s="3"/>
      <c r="AI221" s="3"/>
      <c r="AJ221" s="3"/>
      <c r="AK221" s="3"/>
      <c r="AL221" s="3"/>
      <c r="AM221" s="3"/>
      <c r="AN221" s="3"/>
      <c r="AY221" s="208"/>
      <c r="AZ221" s="208"/>
      <c r="BA221" s="208"/>
      <c r="BB221" s="208"/>
      <c r="BC221" s="208"/>
      <c r="BD221" s="208"/>
      <c r="BE221" s="208"/>
      <c r="BF221" s="208"/>
      <c r="BG221" s="208"/>
      <c r="BH221" s="208"/>
      <c r="BI221" s="208"/>
      <c r="BJ221"/>
      <c r="BK221"/>
      <c r="BL221"/>
      <c r="BM221"/>
      <c r="BN221"/>
      <c r="BO221"/>
      <c r="BP221"/>
      <c r="BQ221"/>
      <c r="BR221"/>
      <c r="BS221" s="3"/>
    </row>
    <row r="222" spans="17:71" s="1" customFormat="1" ht="39" customHeight="1">
      <c r="Q222" s="94"/>
      <c r="R222" s="129">
        <v>6</v>
      </c>
      <c r="S222" s="396"/>
      <c r="T222" s="405"/>
      <c r="U222" s="405"/>
      <c r="V222" s="406"/>
      <c r="W222" s="128">
        <v>2</v>
      </c>
      <c r="X222" s="407"/>
      <c r="Y222" s="407"/>
      <c r="Z222" s="407"/>
      <c r="AA222" s="407"/>
      <c r="AB222" s="407"/>
      <c r="AC222" s="407"/>
      <c r="AD222" s="408"/>
      <c r="AE222" s="445"/>
      <c r="AF222" s="3"/>
      <c r="AG222" s="3"/>
      <c r="AH222" s="3"/>
      <c r="AI222" s="3"/>
      <c r="AJ222" s="3"/>
      <c r="AK222" s="3"/>
      <c r="AL222" s="3"/>
      <c r="AM222" s="3"/>
      <c r="AN222" s="3"/>
      <c r="AY222" s="208"/>
      <c r="AZ222" s="208"/>
      <c r="BA222" s="208"/>
      <c r="BB222" s="208"/>
      <c r="BC222" s="208"/>
      <c r="BD222" s="208"/>
      <c r="BE222" s="208"/>
      <c r="BF222" s="208"/>
      <c r="BG222" s="208"/>
      <c r="BH222" s="208"/>
      <c r="BI222" s="208"/>
      <c r="BJ222"/>
      <c r="BK222"/>
      <c r="BL222"/>
      <c r="BM222"/>
      <c r="BN222"/>
      <c r="BO222"/>
      <c r="BP222"/>
      <c r="BQ222"/>
      <c r="BR222"/>
      <c r="BS222" s="3"/>
    </row>
    <row r="223" spans="17:71" s="1" customFormat="1" ht="39" customHeight="1">
      <c r="Q223" s="94"/>
      <c r="R223" s="129">
        <v>7</v>
      </c>
      <c r="S223" s="396"/>
      <c r="T223" s="405"/>
      <c r="U223" s="405"/>
      <c r="V223" s="406"/>
      <c r="W223" s="128">
        <v>3</v>
      </c>
      <c r="X223" s="407"/>
      <c r="Y223" s="407"/>
      <c r="Z223" s="407"/>
      <c r="AA223" s="407"/>
      <c r="AB223" s="407"/>
      <c r="AC223" s="407"/>
      <c r="AD223" s="408"/>
      <c r="AE223" s="445"/>
      <c r="AF223" s="3"/>
      <c r="AG223" s="3"/>
      <c r="AH223" s="3"/>
      <c r="AI223" s="3"/>
      <c r="AJ223" s="3"/>
      <c r="AK223" s="3"/>
      <c r="AL223" s="3"/>
      <c r="AM223" s="3"/>
      <c r="AN223" s="3"/>
      <c r="AY223" s="208"/>
      <c r="AZ223" s="208"/>
      <c r="BA223" s="208"/>
      <c r="BB223" s="208"/>
      <c r="BC223" s="208"/>
      <c r="BD223" s="208"/>
      <c r="BE223" s="208"/>
      <c r="BF223" s="208"/>
      <c r="BG223" s="208"/>
      <c r="BH223" s="208"/>
      <c r="BI223" s="208"/>
      <c r="BJ223"/>
      <c r="BK223"/>
      <c r="BL223"/>
      <c r="BM223"/>
      <c r="BN223"/>
      <c r="BO223"/>
      <c r="BP223"/>
      <c r="BQ223"/>
      <c r="BR223"/>
      <c r="BS223" s="3"/>
    </row>
    <row r="224" spans="17:71" s="1" customFormat="1" ht="39" customHeight="1">
      <c r="Q224" s="94"/>
      <c r="R224" s="129">
        <v>8</v>
      </c>
      <c r="S224" s="396"/>
      <c r="T224" s="405"/>
      <c r="U224" s="405"/>
      <c r="V224" s="406"/>
      <c r="W224" s="128">
        <v>4</v>
      </c>
      <c r="X224" s="407"/>
      <c r="Y224" s="407"/>
      <c r="Z224" s="407"/>
      <c r="AA224" s="407"/>
      <c r="AB224" s="407"/>
      <c r="AC224" s="407"/>
      <c r="AD224" s="408"/>
      <c r="AE224" s="445"/>
      <c r="AF224" s="3"/>
      <c r="AG224" s="3"/>
      <c r="AH224" s="3"/>
      <c r="AI224" s="3"/>
      <c r="AJ224" s="3"/>
      <c r="AK224" s="3"/>
      <c r="AL224" s="3"/>
      <c r="AM224" s="3"/>
      <c r="AN224" s="3"/>
      <c r="AY224" s="208"/>
      <c r="AZ224" s="208"/>
      <c r="BA224" s="208"/>
      <c r="BB224" s="208"/>
      <c r="BC224" s="208"/>
      <c r="BD224" s="208"/>
      <c r="BE224" s="208"/>
      <c r="BF224" s="208"/>
      <c r="BG224" s="208"/>
      <c r="BH224" s="208"/>
      <c r="BI224" s="208"/>
      <c r="BJ224"/>
      <c r="BK224"/>
      <c r="BL224"/>
      <c r="BM224"/>
      <c r="BN224"/>
      <c r="BO224"/>
      <c r="BP224"/>
      <c r="BQ224"/>
      <c r="BR224"/>
      <c r="BS224" s="3"/>
    </row>
    <row r="225" spans="17:71" s="1" customFormat="1" ht="39" customHeight="1">
      <c r="Q225" s="94"/>
      <c r="R225" s="129">
        <v>9</v>
      </c>
      <c r="S225" s="396"/>
      <c r="T225" s="405"/>
      <c r="U225" s="405"/>
      <c r="V225" s="406"/>
      <c r="W225" s="128">
        <v>5</v>
      </c>
      <c r="X225" s="407"/>
      <c r="Y225" s="407"/>
      <c r="Z225" s="407"/>
      <c r="AA225" s="407"/>
      <c r="AB225" s="407"/>
      <c r="AC225" s="407"/>
      <c r="AD225" s="408"/>
      <c r="AE225" s="445"/>
      <c r="AF225" s="3"/>
      <c r="AG225" s="3"/>
      <c r="AH225" s="3"/>
      <c r="AI225" s="3"/>
      <c r="AJ225" s="3"/>
      <c r="AK225" s="3"/>
      <c r="AL225" s="3"/>
      <c r="AM225" s="3"/>
      <c r="AN225" s="3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  <c r="BI225" s="208"/>
      <c r="BJ225"/>
      <c r="BK225"/>
      <c r="BL225"/>
      <c r="BM225"/>
      <c r="BN225"/>
      <c r="BO225"/>
      <c r="BP225"/>
      <c r="BQ225"/>
      <c r="BR225"/>
      <c r="BS225" s="3"/>
    </row>
    <row r="226" spans="17:71" s="1" customFormat="1" ht="39" customHeight="1">
      <c r="Q226" s="94"/>
      <c r="R226" s="129">
        <v>10</v>
      </c>
      <c r="S226" s="396"/>
      <c r="T226" s="405"/>
      <c r="U226" s="405"/>
      <c r="V226" s="406"/>
      <c r="W226" s="128">
        <v>6</v>
      </c>
      <c r="X226" s="407"/>
      <c r="Y226" s="407"/>
      <c r="Z226" s="407"/>
      <c r="AA226" s="407"/>
      <c r="AB226" s="407"/>
      <c r="AC226" s="407"/>
      <c r="AD226" s="408"/>
      <c r="AE226" s="445"/>
      <c r="AF226" s="3"/>
      <c r="AG226" s="3"/>
      <c r="AH226" s="3"/>
      <c r="AI226" s="3"/>
      <c r="AJ226" s="3"/>
      <c r="AK226" s="3"/>
      <c r="AL226" s="3"/>
      <c r="AM226" s="3"/>
      <c r="AN226" s="3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  <c r="BI226" s="208"/>
      <c r="BJ226"/>
      <c r="BK226"/>
      <c r="BL226"/>
      <c r="BM226"/>
      <c r="BN226"/>
      <c r="BO226"/>
      <c r="BP226"/>
      <c r="BQ226"/>
      <c r="BR226"/>
      <c r="BS226" s="3"/>
    </row>
    <row r="227" spans="17:71" s="1" customFormat="1" ht="39" customHeight="1">
      <c r="Q227" s="94"/>
      <c r="R227" s="129">
        <v>11</v>
      </c>
      <c r="S227" s="396"/>
      <c r="T227" s="405"/>
      <c r="U227" s="405"/>
      <c r="V227" s="406"/>
      <c r="W227" s="128">
        <v>7</v>
      </c>
      <c r="X227" s="407"/>
      <c r="Y227" s="407"/>
      <c r="Z227" s="407"/>
      <c r="AA227" s="407"/>
      <c r="AB227" s="407"/>
      <c r="AC227" s="407"/>
      <c r="AD227" s="408"/>
      <c r="AE227" s="445"/>
      <c r="AF227" s="3"/>
      <c r="AG227" s="3"/>
      <c r="AH227" s="3"/>
      <c r="AI227" s="3"/>
      <c r="AJ227" s="3"/>
      <c r="AK227" s="3"/>
      <c r="AL227" s="3"/>
      <c r="AM227" s="3"/>
      <c r="AN227" s="3"/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  <c r="BI227" s="208"/>
      <c r="BJ227"/>
      <c r="BK227"/>
      <c r="BL227"/>
      <c r="BM227"/>
      <c r="BN227"/>
      <c r="BO227"/>
      <c r="BP227"/>
      <c r="BQ227"/>
      <c r="BR227"/>
      <c r="BS227" s="3"/>
    </row>
    <row r="228" spans="17:71" s="1" customFormat="1" ht="39" customHeight="1">
      <c r="Q228" s="94"/>
      <c r="R228" s="129">
        <v>12</v>
      </c>
      <c r="S228" s="396"/>
      <c r="T228" s="405"/>
      <c r="U228" s="405"/>
      <c r="V228" s="406"/>
      <c r="W228" s="128">
        <v>8</v>
      </c>
      <c r="X228" s="407"/>
      <c r="Y228" s="407"/>
      <c r="Z228" s="407"/>
      <c r="AA228" s="407"/>
      <c r="AB228" s="407"/>
      <c r="AC228" s="407"/>
      <c r="AD228" s="408"/>
      <c r="AE228" s="445"/>
      <c r="AF228" s="3"/>
      <c r="AG228" s="3"/>
      <c r="AH228" s="3"/>
      <c r="AI228" s="3"/>
      <c r="AJ228" s="3"/>
      <c r="AK228" s="3"/>
      <c r="AL228" s="3"/>
      <c r="AM228" s="3"/>
      <c r="AN228" s="3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  <c r="BI228" s="208"/>
      <c r="BJ228"/>
      <c r="BK228"/>
      <c r="BL228"/>
      <c r="BM228"/>
      <c r="BN228"/>
      <c r="BO228"/>
      <c r="BP228"/>
      <c r="BQ228"/>
      <c r="BR228"/>
      <c r="BS228" s="3"/>
    </row>
    <row r="229" spans="17:71" s="1" customFormat="1" ht="39" customHeight="1">
      <c r="Q229" s="94"/>
      <c r="R229" s="129">
        <v>13</v>
      </c>
      <c r="S229" s="396"/>
      <c r="T229" s="405"/>
      <c r="U229" s="405"/>
      <c r="V229" s="406"/>
      <c r="W229" s="128">
        <v>9</v>
      </c>
      <c r="X229" s="407"/>
      <c r="Y229" s="407"/>
      <c r="Z229" s="407"/>
      <c r="AA229" s="407"/>
      <c r="AB229" s="407"/>
      <c r="AC229" s="407"/>
      <c r="AD229" s="408"/>
      <c r="AE229" s="445"/>
      <c r="AF229" s="3"/>
      <c r="AG229" s="3"/>
      <c r="AH229" s="3"/>
      <c r="AI229" s="3"/>
      <c r="AJ229" s="3"/>
      <c r="AK229" s="3"/>
      <c r="AL229" s="3"/>
      <c r="AM229" s="3"/>
      <c r="AN229" s="3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  <c r="BI229" s="208"/>
      <c r="BJ229"/>
      <c r="BK229"/>
      <c r="BL229"/>
      <c r="BM229"/>
      <c r="BN229"/>
      <c r="BO229"/>
      <c r="BP229"/>
      <c r="BQ229"/>
      <c r="BR229"/>
      <c r="BS229" s="3"/>
    </row>
    <row r="230" spans="17:71" s="1" customFormat="1" ht="39" customHeight="1">
      <c r="Q230" s="94"/>
      <c r="R230" s="129">
        <v>14</v>
      </c>
      <c r="S230" s="396"/>
      <c r="T230" s="405"/>
      <c r="U230" s="405"/>
      <c r="V230" s="406"/>
      <c r="W230" s="128">
        <v>10</v>
      </c>
      <c r="X230" s="407"/>
      <c r="Y230" s="407"/>
      <c r="Z230" s="407"/>
      <c r="AA230" s="407"/>
      <c r="AB230" s="407"/>
      <c r="AC230" s="407"/>
      <c r="AD230" s="408"/>
      <c r="AE230" s="445"/>
      <c r="AF230" s="3"/>
      <c r="AG230" s="3"/>
      <c r="AH230" s="3"/>
      <c r="AI230" s="3"/>
      <c r="AJ230" s="3"/>
      <c r="AK230" s="3"/>
      <c r="AL230" s="3"/>
      <c r="AM230" s="3"/>
      <c r="AN230" s="3"/>
      <c r="AY230" s="208"/>
      <c r="AZ230" s="208"/>
      <c r="BA230" s="208"/>
      <c r="BB230" s="208"/>
      <c r="BC230" s="208"/>
      <c r="BD230" s="208"/>
      <c r="BE230" s="208"/>
      <c r="BF230" s="208"/>
      <c r="BG230" s="208"/>
      <c r="BH230" s="208"/>
      <c r="BI230" s="208"/>
      <c r="BJ230"/>
      <c r="BK230"/>
      <c r="BL230"/>
      <c r="BM230"/>
      <c r="BN230"/>
      <c r="BO230"/>
      <c r="BP230"/>
      <c r="BQ230"/>
      <c r="BR230"/>
      <c r="BS230" s="3"/>
    </row>
    <row r="231" spans="17:71" s="1" customFormat="1" ht="39" customHeight="1">
      <c r="Q231" s="94"/>
      <c r="R231" s="129">
        <v>15</v>
      </c>
      <c r="S231" s="396"/>
      <c r="T231" s="405"/>
      <c r="U231" s="405"/>
      <c r="V231" s="406"/>
      <c r="W231" s="128">
        <v>11</v>
      </c>
      <c r="X231" s="407"/>
      <c r="Y231" s="407"/>
      <c r="Z231" s="407"/>
      <c r="AA231" s="407"/>
      <c r="AB231" s="407"/>
      <c r="AC231" s="407"/>
      <c r="AD231" s="408"/>
      <c r="AE231" s="445"/>
      <c r="AF231" s="3"/>
      <c r="AG231" s="3"/>
      <c r="AH231" s="3"/>
      <c r="AI231" s="3"/>
      <c r="AJ231" s="3"/>
      <c r="AK231" s="3"/>
      <c r="AL231" s="3"/>
      <c r="AM231" s="3"/>
      <c r="AN231" s="3"/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  <c r="BI231" s="208"/>
      <c r="BJ231"/>
      <c r="BK231"/>
      <c r="BL231"/>
      <c r="BM231"/>
      <c r="BN231"/>
      <c r="BO231"/>
      <c r="BP231"/>
      <c r="BQ231"/>
      <c r="BR231"/>
      <c r="BS231" s="3"/>
    </row>
    <row r="232" spans="17:71" s="1" customFormat="1" ht="39" customHeight="1">
      <c r="Q232" s="94"/>
      <c r="R232" s="129">
        <v>16</v>
      </c>
      <c r="S232" s="396"/>
      <c r="T232" s="405"/>
      <c r="U232" s="405"/>
      <c r="V232" s="406"/>
      <c r="W232" s="128">
        <v>12</v>
      </c>
      <c r="X232" s="407"/>
      <c r="Y232" s="407"/>
      <c r="Z232" s="407"/>
      <c r="AA232" s="407"/>
      <c r="AB232" s="407"/>
      <c r="AC232" s="407"/>
      <c r="AD232" s="408"/>
      <c r="AE232" s="445"/>
      <c r="AF232" s="3"/>
      <c r="AG232" s="3"/>
      <c r="AH232" s="3"/>
      <c r="AI232" s="3"/>
      <c r="AJ232" s="3"/>
      <c r="AK232" s="3"/>
      <c r="AL232" s="3"/>
      <c r="AM232" s="3"/>
      <c r="AN232" s="3"/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  <c r="BI232" s="208"/>
      <c r="BJ232"/>
      <c r="BK232"/>
      <c r="BL232"/>
      <c r="BM232"/>
      <c r="BN232"/>
      <c r="BO232"/>
      <c r="BP232"/>
      <c r="BQ232"/>
      <c r="BR232"/>
      <c r="BS232" s="3"/>
    </row>
    <row r="233" spans="17:71" s="1" customFormat="1" ht="39" customHeight="1">
      <c r="Q233" s="94"/>
      <c r="R233" s="129">
        <v>17</v>
      </c>
      <c r="S233" s="396"/>
      <c r="T233" s="405"/>
      <c r="U233" s="405"/>
      <c r="V233" s="406"/>
      <c r="W233" s="128">
        <v>13</v>
      </c>
      <c r="X233" s="407"/>
      <c r="Y233" s="407"/>
      <c r="Z233" s="407"/>
      <c r="AA233" s="407"/>
      <c r="AB233" s="407"/>
      <c r="AC233" s="407"/>
      <c r="AD233" s="408"/>
      <c r="AE233" s="445"/>
      <c r="AF233" s="3"/>
      <c r="AG233" s="3"/>
      <c r="AH233" s="3"/>
      <c r="AI233" s="3"/>
      <c r="AJ233" s="3"/>
      <c r="AK233" s="3"/>
      <c r="AL233" s="3"/>
      <c r="AM233" s="3"/>
      <c r="AN233" s="3"/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  <c r="BI233" s="208"/>
      <c r="BJ233"/>
      <c r="BK233"/>
      <c r="BL233"/>
      <c r="BM233"/>
      <c r="BN233"/>
      <c r="BO233"/>
      <c r="BP233"/>
      <c r="BQ233"/>
      <c r="BR233"/>
      <c r="BS233" s="3"/>
    </row>
    <row r="234" spans="17:71" s="1" customFormat="1" ht="39" customHeight="1">
      <c r="Q234" s="94"/>
      <c r="R234" s="129">
        <v>18</v>
      </c>
      <c r="S234" s="396"/>
      <c r="T234" s="405"/>
      <c r="U234" s="405"/>
      <c r="V234" s="406"/>
      <c r="W234" s="128">
        <v>14</v>
      </c>
      <c r="X234" s="407"/>
      <c r="Y234" s="407"/>
      <c r="Z234" s="407"/>
      <c r="AA234" s="407"/>
      <c r="AB234" s="407"/>
      <c r="AC234" s="407"/>
      <c r="AD234" s="408"/>
      <c r="AE234" s="445"/>
      <c r="AF234" s="3"/>
      <c r="AG234" s="3"/>
      <c r="AH234" s="3"/>
      <c r="AI234" s="3"/>
      <c r="AJ234" s="3"/>
      <c r="AK234" s="3"/>
      <c r="AL234" s="3"/>
      <c r="AM234" s="3"/>
      <c r="AN234" s="3"/>
      <c r="AY234" s="208"/>
      <c r="AZ234" s="208"/>
      <c r="BA234" s="208"/>
      <c r="BB234" s="208"/>
      <c r="BC234" s="208"/>
      <c r="BD234" s="208"/>
      <c r="BE234" s="208"/>
      <c r="BF234" s="208"/>
      <c r="BG234" s="208"/>
      <c r="BH234" s="208"/>
      <c r="BI234" s="208"/>
      <c r="BJ234"/>
      <c r="BK234"/>
      <c r="BL234"/>
      <c r="BM234"/>
      <c r="BN234"/>
      <c r="BO234"/>
      <c r="BP234"/>
      <c r="BQ234"/>
      <c r="BR234"/>
      <c r="BS234" s="3"/>
    </row>
    <row r="235" spans="17:71" s="1" customFormat="1" ht="24.75" customHeight="1">
      <c r="Q235" s="94"/>
      <c r="R235" s="470" t="s">
        <v>118</v>
      </c>
      <c r="S235" s="471"/>
      <c r="T235" s="471"/>
      <c r="U235" s="471"/>
      <c r="V235" s="472"/>
      <c r="W235" s="473" t="s">
        <v>119</v>
      </c>
      <c r="X235" s="471"/>
      <c r="Y235" s="471"/>
      <c r="Z235" s="471"/>
      <c r="AA235" s="471"/>
      <c r="AB235" s="471"/>
      <c r="AC235" s="471"/>
      <c r="AD235" s="471"/>
      <c r="AE235" s="445"/>
      <c r="AF235" s="3"/>
      <c r="AG235" s="3"/>
      <c r="AH235" s="3"/>
      <c r="AI235" s="3"/>
      <c r="AJ235" s="3"/>
      <c r="AK235" s="3"/>
      <c r="AL235" s="3"/>
      <c r="AM235" s="3"/>
      <c r="AN235" s="3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  <c r="BI235" s="208"/>
      <c r="BJ235"/>
      <c r="BK235"/>
      <c r="BL235"/>
      <c r="BM235"/>
      <c r="BN235"/>
      <c r="BO235"/>
      <c r="BP235"/>
      <c r="BQ235"/>
      <c r="BR235"/>
      <c r="BS235" s="3"/>
    </row>
    <row r="236" spans="17:71" s="1" customFormat="1" ht="19.5" customHeight="1">
      <c r="Q236" s="94"/>
      <c r="R236" s="131">
        <v>1</v>
      </c>
      <c r="S236" s="467"/>
      <c r="T236" s="467"/>
      <c r="U236" s="467"/>
      <c r="V236" s="468"/>
      <c r="W236" s="132">
        <v>1</v>
      </c>
      <c r="X236" s="469"/>
      <c r="Y236" s="469"/>
      <c r="Z236" s="469"/>
      <c r="AA236" s="469"/>
      <c r="AB236" s="469"/>
      <c r="AC236" s="469"/>
      <c r="AD236" s="469"/>
      <c r="AE236" s="445"/>
      <c r="AF236" s="3"/>
      <c r="AG236" s="3"/>
      <c r="AH236" s="3"/>
      <c r="AI236" s="3"/>
      <c r="AJ236" s="3"/>
      <c r="AK236" s="3"/>
      <c r="AL236" s="3"/>
      <c r="AM236" s="3"/>
      <c r="AN236" s="3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/>
      <c r="BK236"/>
      <c r="BL236"/>
      <c r="BM236"/>
      <c r="BN236"/>
      <c r="BO236"/>
      <c r="BP236"/>
      <c r="BQ236"/>
      <c r="BR236"/>
      <c r="BS236" s="3"/>
    </row>
    <row r="237" spans="17:71" s="1" customFormat="1" ht="19.5" customHeight="1">
      <c r="Q237" s="94"/>
      <c r="R237" s="131">
        <v>2</v>
      </c>
      <c r="S237" s="467"/>
      <c r="T237" s="467"/>
      <c r="U237" s="467"/>
      <c r="V237" s="468"/>
      <c r="W237" s="132">
        <v>2</v>
      </c>
      <c r="X237" s="469"/>
      <c r="Y237" s="469"/>
      <c r="Z237" s="469"/>
      <c r="AA237" s="469"/>
      <c r="AB237" s="469"/>
      <c r="AC237" s="469"/>
      <c r="AD237" s="469"/>
      <c r="AE237" s="445"/>
      <c r="AF237" s="3"/>
      <c r="AG237" s="3"/>
      <c r="AH237" s="3"/>
      <c r="AI237" s="3"/>
      <c r="AJ237" s="3"/>
      <c r="AK237" s="3"/>
      <c r="AL237" s="3"/>
      <c r="AM237" s="3"/>
      <c r="AN237" s="3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/>
      <c r="BK237"/>
      <c r="BL237"/>
      <c r="BM237"/>
      <c r="BN237"/>
      <c r="BO237"/>
      <c r="BP237"/>
      <c r="BQ237"/>
      <c r="BR237"/>
      <c r="BS237" s="3"/>
    </row>
    <row r="238" spans="17:71" s="1" customFormat="1" ht="19.5" customHeight="1">
      <c r="Q238" s="94"/>
      <c r="R238" s="133">
        <v>3</v>
      </c>
      <c r="S238" s="467"/>
      <c r="T238" s="467"/>
      <c r="U238" s="467"/>
      <c r="V238" s="468"/>
      <c r="W238" s="132">
        <v>3</v>
      </c>
      <c r="X238" s="469"/>
      <c r="Y238" s="469"/>
      <c r="Z238" s="469"/>
      <c r="AA238" s="469"/>
      <c r="AB238" s="469"/>
      <c r="AC238" s="469"/>
      <c r="AD238" s="469"/>
      <c r="AE238" s="445"/>
      <c r="AF238" s="3"/>
      <c r="AG238" s="3"/>
      <c r="AH238" s="3"/>
      <c r="AI238" s="3"/>
      <c r="AJ238" s="3"/>
      <c r="AK238" s="3"/>
      <c r="AL238" s="3"/>
      <c r="AM238" s="3"/>
      <c r="AN238" s="3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/>
      <c r="BK238"/>
      <c r="BL238"/>
      <c r="BM238"/>
      <c r="BN238"/>
      <c r="BO238"/>
      <c r="BP238"/>
      <c r="BQ238"/>
      <c r="BR238"/>
      <c r="BS238" s="3"/>
    </row>
    <row r="239" spans="17:71" s="1" customFormat="1" ht="19.5" customHeight="1">
      <c r="Q239" s="94"/>
      <c r="R239" s="131">
        <v>4</v>
      </c>
      <c r="S239" s="467"/>
      <c r="T239" s="467"/>
      <c r="U239" s="467"/>
      <c r="V239" s="468"/>
      <c r="W239" s="132">
        <v>4</v>
      </c>
      <c r="X239" s="469"/>
      <c r="Y239" s="469"/>
      <c r="Z239" s="469"/>
      <c r="AA239" s="469"/>
      <c r="AB239" s="469"/>
      <c r="AC239" s="469"/>
      <c r="AD239" s="469"/>
      <c r="AE239" s="445"/>
      <c r="AF239" s="3"/>
      <c r="AG239" s="3"/>
      <c r="AH239" s="3"/>
      <c r="AI239" s="3"/>
      <c r="AJ239" s="3"/>
      <c r="AK239" s="3"/>
      <c r="AL239" s="3"/>
      <c r="AM239" s="3"/>
      <c r="AN239" s="3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/>
      <c r="BK239"/>
      <c r="BL239"/>
      <c r="BM239"/>
      <c r="BN239"/>
      <c r="BO239"/>
      <c r="BP239"/>
      <c r="BQ239"/>
      <c r="BR239"/>
      <c r="BS239" s="3"/>
    </row>
    <row r="240" spans="17:71" s="1" customFormat="1" ht="19.5" customHeight="1">
      <c r="Q240" s="94"/>
      <c r="R240" s="131">
        <v>5</v>
      </c>
      <c r="S240" s="467"/>
      <c r="T240" s="467"/>
      <c r="U240" s="467"/>
      <c r="V240" s="468"/>
      <c r="W240" s="132">
        <v>5</v>
      </c>
      <c r="X240" s="469"/>
      <c r="Y240" s="469"/>
      <c r="Z240" s="469"/>
      <c r="AA240" s="469"/>
      <c r="AB240" s="469"/>
      <c r="AC240" s="469"/>
      <c r="AD240" s="469"/>
      <c r="AE240" s="445"/>
      <c r="AF240" s="3"/>
      <c r="AG240" s="3"/>
      <c r="AH240" s="3"/>
      <c r="AI240" s="3"/>
      <c r="AJ240" s="3"/>
      <c r="AK240" s="3"/>
      <c r="AL240" s="3"/>
      <c r="AM240" s="3"/>
      <c r="AN240" s="3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/>
      <c r="BK240"/>
      <c r="BL240"/>
      <c r="BM240"/>
      <c r="BN240"/>
      <c r="BO240"/>
      <c r="BP240"/>
      <c r="BQ240"/>
      <c r="BR240"/>
      <c r="BS240" s="3"/>
    </row>
    <row r="241" spans="17:71" s="1" customFormat="1" ht="19.5" customHeight="1">
      <c r="Q241" s="94"/>
      <c r="R241" s="131">
        <v>6</v>
      </c>
      <c r="S241" s="467"/>
      <c r="T241" s="467"/>
      <c r="U241" s="467"/>
      <c r="V241" s="468"/>
      <c r="W241" s="132">
        <v>6</v>
      </c>
      <c r="X241" s="469"/>
      <c r="Y241" s="469"/>
      <c r="Z241" s="469"/>
      <c r="AA241" s="469"/>
      <c r="AB241" s="469"/>
      <c r="AC241" s="469"/>
      <c r="AD241" s="469"/>
      <c r="AE241" s="445"/>
      <c r="AF241" s="3"/>
      <c r="AG241" s="3"/>
      <c r="AH241" s="3"/>
      <c r="AI241" s="3"/>
      <c r="AJ241" s="3"/>
      <c r="AK241" s="3"/>
      <c r="AL241" s="3"/>
      <c r="AM241" s="3"/>
      <c r="AN241" s="3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/>
      <c r="BK241"/>
      <c r="BL241"/>
      <c r="BM241"/>
      <c r="BN241"/>
      <c r="BO241"/>
      <c r="BP241"/>
      <c r="BQ241"/>
      <c r="BR241"/>
      <c r="BS241" s="3"/>
    </row>
    <row r="242" spans="17:71" s="1" customFormat="1" ht="19.5" customHeight="1" thickBot="1">
      <c r="Q242" s="94"/>
      <c r="R242" s="134">
        <v>7</v>
      </c>
      <c r="S242" s="478"/>
      <c r="T242" s="478"/>
      <c r="U242" s="478"/>
      <c r="V242" s="479"/>
      <c r="W242" s="135">
        <v>7</v>
      </c>
      <c r="X242" s="480"/>
      <c r="Y242" s="480"/>
      <c r="Z242" s="480"/>
      <c r="AA242" s="480"/>
      <c r="AB242" s="480"/>
      <c r="AC242" s="480"/>
      <c r="AD242" s="480"/>
      <c r="AE242" s="445"/>
      <c r="AF242" s="3"/>
      <c r="AG242" s="3"/>
      <c r="AH242" s="3"/>
      <c r="AI242" s="3"/>
      <c r="AJ242" s="3"/>
      <c r="AK242" s="3"/>
      <c r="AL242" s="3"/>
      <c r="AM242" s="3"/>
      <c r="AN242" s="3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  <c r="BI242" s="208"/>
      <c r="BJ242"/>
      <c r="BK242"/>
      <c r="BL242"/>
      <c r="BM242"/>
      <c r="BN242"/>
      <c r="BO242"/>
      <c r="BP242"/>
      <c r="BQ242"/>
      <c r="BR242"/>
      <c r="BS242" s="3"/>
    </row>
    <row r="243" spans="17:71" s="1" customFormat="1" ht="15.75" thickBot="1">
      <c r="Q243" s="94"/>
      <c r="R243" s="136">
        <f>Q247*O247</f>
        <v>0</v>
      </c>
      <c r="S243" s="136">
        <f>R243*Q247</f>
        <v>0</v>
      </c>
      <c r="T243" s="136">
        <f>S243*R243</f>
        <v>0</v>
      </c>
      <c r="U243" s="136">
        <f>T243*S243</f>
        <v>0</v>
      </c>
      <c r="V243" s="136">
        <f>U243*T243</f>
        <v>0</v>
      </c>
      <c r="W243" s="136">
        <f>T243*S243</f>
        <v>0</v>
      </c>
      <c r="X243" s="136">
        <f aca="true" t="shared" si="54" ref="X243:AC243">W243*V243</f>
        <v>0</v>
      </c>
      <c r="Y243" s="136">
        <f t="shared" si="54"/>
        <v>0</v>
      </c>
      <c r="Z243" s="136">
        <f t="shared" si="54"/>
        <v>0</v>
      </c>
      <c r="AA243" s="136">
        <f t="shared" si="54"/>
        <v>0</v>
      </c>
      <c r="AB243" s="136">
        <f t="shared" si="54"/>
        <v>0</v>
      </c>
      <c r="AC243" s="136">
        <f t="shared" si="54"/>
        <v>0</v>
      </c>
      <c r="AD243" s="136">
        <f>W243*T243</f>
        <v>0</v>
      </c>
      <c r="AE243" s="445"/>
      <c r="AF243" s="3"/>
      <c r="AG243" s="3"/>
      <c r="AH243" s="3"/>
      <c r="AI243" s="3"/>
      <c r="AJ243" s="3"/>
      <c r="AK243" s="3"/>
      <c r="AL243" s="3"/>
      <c r="AM243" s="3"/>
      <c r="AN243" s="3"/>
      <c r="AY243" s="208"/>
      <c r="AZ243" s="208"/>
      <c r="BA243" s="208"/>
      <c r="BB243" s="208"/>
      <c r="BC243" s="208"/>
      <c r="BD243" s="208"/>
      <c r="BE243" s="208"/>
      <c r="BF243" s="208"/>
      <c r="BG243" s="208"/>
      <c r="BH243" s="208"/>
      <c r="BI243" s="208"/>
      <c r="BJ243"/>
      <c r="BK243"/>
      <c r="BL243"/>
      <c r="BM243"/>
      <c r="BN243"/>
      <c r="BO243"/>
      <c r="BP243"/>
      <c r="BQ243"/>
      <c r="BR243"/>
      <c r="BS243" s="3"/>
    </row>
    <row r="244" spans="17:71" s="1" customFormat="1" ht="18">
      <c r="Q244" s="94"/>
      <c r="R244" s="137" t="s">
        <v>123</v>
      </c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445"/>
      <c r="AF244" s="3"/>
      <c r="AG244" s="3"/>
      <c r="AH244" s="3"/>
      <c r="AI244" s="3"/>
      <c r="AJ244" s="3"/>
      <c r="AK244" s="3"/>
      <c r="AL244" s="3"/>
      <c r="AM244" s="3"/>
      <c r="AN244" s="3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  <c r="BI244" s="208"/>
      <c r="BJ244"/>
      <c r="BK244"/>
      <c r="BL244"/>
      <c r="BM244"/>
      <c r="BN244"/>
      <c r="BO244"/>
      <c r="BP244"/>
      <c r="BQ244"/>
      <c r="BR244"/>
      <c r="BS244" s="3"/>
    </row>
    <row r="245" spans="17:71" s="1" customFormat="1" ht="18">
      <c r="Q245" s="94"/>
      <c r="R245" s="139" t="s">
        <v>124</v>
      </c>
      <c r="S245" s="140"/>
      <c r="T245" s="140"/>
      <c r="U245" s="140"/>
      <c r="V245" s="140"/>
      <c r="W245" s="141" t="s">
        <v>125</v>
      </c>
      <c r="X245" s="140"/>
      <c r="Y245" s="140"/>
      <c r="Z245" s="140"/>
      <c r="AA245" s="140"/>
      <c r="AB245" s="140"/>
      <c r="AC245" s="140"/>
      <c r="AD245" s="140"/>
      <c r="AE245" s="445"/>
      <c r="AF245" s="3"/>
      <c r="AG245" s="3"/>
      <c r="AH245" s="3"/>
      <c r="AI245" s="3"/>
      <c r="AJ245" s="3"/>
      <c r="AK245" s="3"/>
      <c r="AL245" s="3"/>
      <c r="AM245" s="3"/>
      <c r="AN245" s="3"/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  <c r="BI245" s="208"/>
      <c r="BJ245"/>
      <c r="BK245"/>
      <c r="BL245"/>
      <c r="BM245"/>
      <c r="BN245"/>
      <c r="BO245"/>
      <c r="BP245"/>
      <c r="BQ245"/>
      <c r="BR245"/>
      <c r="BS245" s="3"/>
    </row>
    <row r="246" spans="17:71" s="1" customFormat="1" ht="18">
      <c r="Q246" s="94"/>
      <c r="R246" s="142">
        <v>0</v>
      </c>
      <c r="S246" s="474"/>
      <c r="T246" s="474"/>
      <c r="U246" s="474"/>
      <c r="V246" s="475"/>
      <c r="W246" s="476">
        <v>0</v>
      </c>
      <c r="X246" s="477"/>
      <c r="Y246" s="477"/>
      <c r="Z246" s="477"/>
      <c r="AA246" s="477"/>
      <c r="AB246" s="477"/>
      <c r="AC246" s="477"/>
      <c r="AD246" s="477"/>
      <c r="AE246" s="445"/>
      <c r="AF246" s="3"/>
      <c r="AG246" s="3"/>
      <c r="AH246" s="3"/>
      <c r="AI246" s="3"/>
      <c r="AJ246" s="3"/>
      <c r="AK246" s="3"/>
      <c r="AL246" s="3"/>
      <c r="AM246" s="3"/>
      <c r="AN246" s="3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  <c r="BI246" s="208"/>
      <c r="BJ246"/>
      <c r="BK246"/>
      <c r="BL246"/>
      <c r="BM246"/>
      <c r="BN246"/>
      <c r="BO246"/>
      <c r="BP246"/>
      <c r="BQ246"/>
      <c r="BR246"/>
      <c r="BS246" s="3"/>
    </row>
    <row r="247" spans="17:71" s="1" customFormat="1" ht="18">
      <c r="Q247" s="94"/>
      <c r="R247" s="143" t="s">
        <v>16</v>
      </c>
      <c r="S247" s="474"/>
      <c r="T247" s="474"/>
      <c r="U247" s="474"/>
      <c r="V247" s="475"/>
      <c r="W247" s="476"/>
      <c r="X247" s="477"/>
      <c r="Y247" s="477"/>
      <c r="Z247" s="477"/>
      <c r="AA247" s="477"/>
      <c r="AB247" s="477"/>
      <c r="AC247" s="477"/>
      <c r="AD247" s="477"/>
      <c r="AE247" s="445"/>
      <c r="AF247" s="3"/>
      <c r="AG247" s="3"/>
      <c r="AH247" s="3"/>
      <c r="AI247" s="3"/>
      <c r="AJ247" s="3"/>
      <c r="AK247" s="3"/>
      <c r="AL247" s="3"/>
      <c r="AM247" s="3"/>
      <c r="AN247" s="3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  <c r="BI247" s="208"/>
      <c r="BJ247"/>
      <c r="BK247"/>
      <c r="BL247"/>
      <c r="BM247"/>
      <c r="BN247"/>
      <c r="BO247"/>
      <c r="BP247"/>
      <c r="BQ247"/>
      <c r="BR247"/>
      <c r="BS247" s="3"/>
    </row>
    <row r="248" spans="17:71" s="1" customFormat="1" ht="18">
      <c r="Q248" s="94"/>
      <c r="R248" s="143" t="s">
        <v>17</v>
      </c>
      <c r="S248" s="474"/>
      <c r="T248" s="474"/>
      <c r="U248" s="474"/>
      <c r="V248" s="475"/>
      <c r="W248" s="476"/>
      <c r="X248" s="477"/>
      <c r="Y248" s="477"/>
      <c r="Z248" s="477"/>
      <c r="AA248" s="477"/>
      <c r="AB248" s="477"/>
      <c r="AC248" s="477"/>
      <c r="AD248" s="477"/>
      <c r="AE248" s="445"/>
      <c r="AF248" s="3"/>
      <c r="AG248" s="3"/>
      <c r="AH248" s="3"/>
      <c r="AI248" s="3"/>
      <c r="AJ248" s="3"/>
      <c r="AK248" s="3"/>
      <c r="AL248" s="3"/>
      <c r="AM248" s="3"/>
      <c r="AN248" s="3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/>
      <c r="BK248"/>
      <c r="BL248"/>
      <c r="BM248"/>
      <c r="BN248"/>
      <c r="BO248"/>
      <c r="BP248"/>
      <c r="BQ248"/>
      <c r="BR248"/>
      <c r="BS248" s="3"/>
    </row>
    <row r="249" spans="17:71" s="1" customFormat="1" ht="18">
      <c r="Q249" s="94"/>
      <c r="R249" s="143" t="s">
        <v>126</v>
      </c>
      <c r="S249" s="474"/>
      <c r="T249" s="474"/>
      <c r="U249" s="474"/>
      <c r="V249" s="475"/>
      <c r="W249" s="476"/>
      <c r="X249" s="477"/>
      <c r="Y249" s="477"/>
      <c r="Z249" s="477"/>
      <c r="AA249" s="477"/>
      <c r="AB249" s="477"/>
      <c r="AC249" s="477"/>
      <c r="AD249" s="477"/>
      <c r="AE249" s="445"/>
      <c r="AF249" s="3"/>
      <c r="AG249" s="3"/>
      <c r="AH249" s="3"/>
      <c r="AI249" s="3"/>
      <c r="AJ249" s="3"/>
      <c r="AK249" s="3"/>
      <c r="AL249" s="3"/>
      <c r="AM249" s="3"/>
      <c r="AN249" s="3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  <c r="BI249" s="208"/>
      <c r="BJ249"/>
      <c r="BK249"/>
      <c r="BL249"/>
      <c r="BM249"/>
      <c r="BN249"/>
      <c r="BO249"/>
      <c r="BP249"/>
      <c r="BQ249"/>
      <c r="BR249"/>
      <c r="BS249" s="3"/>
    </row>
    <row r="250" spans="17:71" s="1" customFormat="1" ht="18">
      <c r="Q250" s="94"/>
      <c r="R250" s="143" t="s">
        <v>127</v>
      </c>
      <c r="S250" s="474"/>
      <c r="T250" s="474"/>
      <c r="U250" s="474"/>
      <c r="V250" s="475"/>
      <c r="W250" s="476"/>
      <c r="X250" s="477"/>
      <c r="Y250" s="477"/>
      <c r="Z250" s="477"/>
      <c r="AA250" s="477"/>
      <c r="AB250" s="477"/>
      <c r="AC250" s="477"/>
      <c r="AD250" s="477"/>
      <c r="AE250" s="445"/>
      <c r="AF250" s="3"/>
      <c r="AG250" s="3"/>
      <c r="AH250" s="3"/>
      <c r="AI250" s="3"/>
      <c r="AJ250" s="3"/>
      <c r="AK250" s="3"/>
      <c r="AL250" s="3"/>
      <c r="AM250" s="3"/>
      <c r="AN250" s="3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/>
      <c r="BK250"/>
      <c r="BL250"/>
      <c r="BM250"/>
      <c r="BN250"/>
      <c r="BO250"/>
      <c r="BP250"/>
      <c r="BQ250"/>
      <c r="BR250"/>
      <c r="BS250" s="3"/>
    </row>
    <row r="251" spans="17:71" s="1" customFormat="1" ht="18">
      <c r="Q251" s="94"/>
      <c r="R251" s="143" t="s">
        <v>128</v>
      </c>
      <c r="S251" s="474"/>
      <c r="T251" s="474"/>
      <c r="U251" s="474"/>
      <c r="V251" s="475"/>
      <c r="W251" s="476"/>
      <c r="X251" s="477"/>
      <c r="Y251" s="477"/>
      <c r="Z251" s="477"/>
      <c r="AA251" s="477"/>
      <c r="AB251" s="477"/>
      <c r="AC251" s="477"/>
      <c r="AD251" s="477"/>
      <c r="AE251" s="445"/>
      <c r="AF251" s="3"/>
      <c r="AG251" s="3"/>
      <c r="AH251" s="3"/>
      <c r="AI251" s="3"/>
      <c r="AJ251" s="3"/>
      <c r="AK251" s="3"/>
      <c r="AL251" s="3"/>
      <c r="AM251" s="3"/>
      <c r="AN251" s="3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  <c r="BI251" s="208"/>
      <c r="BJ251"/>
      <c r="BK251"/>
      <c r="BL251"/>
      <c r="BM251"/>
      <c r="BN251"/>
      <c r="BO251"/>
      <c r="BP251"/>
      <c r="BQ251"/>
      <c r="BR251"/>
      <c r="BS251" s="3"/>
    </row>
    <row r="252" spans="17:71" s="1" customFormat="1" ht="18">
      <c r="Q252" s="94"/>
      <c r="R252" s="143" t="s">
        <v>129</v>
      </c>
      <c r="S252" s="474"/>
      <c r="T252" s="474"/>
      <c r="U252" s="474"/>
      <c r="V252" s="475"/>
      <c r="W252" s="476"/>
      <c r="X252" s="477"/>
      <c r="Y252" s="477"/>
      <c r="Z252" s="477"/>
      <c r="AA252" s="477"/>
      <c r="AB252" s="477"/>
      <c r="AC252" s="477"/>
      <c r="AD252" s="477"/>
      <c r="AE252" s="445"/>
      <c r="AF252" s="3"/>
      <c r="AG252" s="3"/>
      <c r="AH252" s="3"/>
      <c r="AI252" s="3"/>
      <c r="AJ252" s="3"/>
      <c r="AK252" s="3"/>
      <c r="AL252" s="3"/>
      <c r="AM252" s="3"/>
      <c r="AN252" s="3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208"/>
      <c r="BJ252"/>
      <c r="BK252"/>
      <c r="BL252"/>
      <c r="BM252"/>
      <c r="BN252"/>
      <c r="BO252"/>
      <c r="BP252"/>
      <c r="BQ252"/>
      <c r="BR252"/>
      <c r="BS252" s="3"/>
    </row>
    <row r="253" spans="17:71" s="1" customFormat="1" ht="18">
      <c r="Q253" s="94"/>
      <c r="R253" s="143" t="s">
        <v>130</v>
      </c>
      <c r="S253" s="474"/>
      <c r="T253" s="474"/>
      <c r="U253" s="474"/>
      <c r="V253" s="475"/>
      <c r="W253" s="476"/>
      <c r="X253" s="477"/>
      <c r="Y253" s="477"/>
      <c r="Z253" s="477"/>
      <c r="AA253" s="477"/>
      <c r="AB253" s="477"/>
      <c r="AC253" s="477"/>
      <c r="AD253" s="477"/>
      <c r="AE253" s="445"/>
      <c r="AF253" s="3"/>
      <c r="AG253" s="3"/>
      <c r="AH253" s="3"/>
      <c r="AI253" s="3"/>
      <c r="AJ253" s="3"/>
      <c r="AK253" s="3"/>
      <c r="AL253" s="3"/>
      <c r="AM253" s="3"/>
      <c r="AN253" s="3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  <c r="BI253" s="208"/>
      <c r="BJ253"/>
      <c r="BK253"/>
      <c r="BL253"/>
      <c r="BM253"/>
      <c r="BN253"/>
      <c r="BO253"/>
      <c r="BP253"/>
      <c r="BQ253"/>
      <c r="BR253"/>
      <c r="BS253" s="3"/>
    </row>
    <row r="254" spans="17:71" s="1" customFormat="1" ht="18">
      <c r="Q254" s="94"/>
      <c r="R254" s="143" t="s">
        <v>131</v>
      </c>
      <c r="S254" s="474"/>
      <c r="T254" s="474"/>
      <c r="U254" s="474"/>
      <c r="V254" s="475"/>
      <c r="W254" s="476"/>
      <c r="X254" s="477"/>
      <c r="Y254" s="477"/>
      <c r="Z254" s="477"/>
      <c r="AA254" s="477"/>
      <c r="AB254" s="477"/>
      <c r="AC254" s="477"/>
      <c r="AD254" s="477"/>
      <c r="AE254" s="591"/>
      <c r="AF254" s="3"/>
      <c r="AG254" s="3"/>
      <c r="AH254" s="3"/>
      <c r="AI254" s="3"/>
      <c r="AJ254" s="3"/>
      <c r="AK254" s="3"/>
      <c r="AL254" s="3"/>
      <c r="AM254" s="3"/>
      <c r="AN254" s="3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  <c r="BI254" s="208"/>
      <c r="BJ254"/>
      <c r="BK254"/>
      <c r="BL254"/>
      <c r="BM254"/>
      <c r="BN254"/>
      <c r="BO254"/>
      <c r="BP254"/>
      <c r="BQ254"/>
      <c r="BR254"/>
      <c r="BS254" s="3"/>
    </row>
    <row r="255" spans="17:71" s="1" customFormat="1" ht="18" customHeight="1">
      <c r="Q255" s="94"/>
      <c r="R255" s="143" t="s">
        <v>132</v>
      </c>
      <c r="S255" s="474"/>
      <c r="T255" s="474"/>
      <c r="U255" s="474"/>
      <c r="V255" s="475"/>
      <c r="W255" s="476"/>
      <c r="X255" s="477"/>
      <c r="Y255" s="477"/>
      <c r="Z255" s="477"/>
      <c r="AA255" s="477"/>
      <c r="AB255" s="477"/>
      <c r="AC255" s="477"/>
      <c r="AD255" s="477"/>
      <c r="AE255" s="584" t="str">
        <f>AE212</f>
        <v>N° 4</v>
      </c>
      <c r="AF255" s="3"/>
      <c r="AG255" s="3"/>
      <c r="AH255" s="3"/>
      <c r="AI255" s="3"/>
      <c r="AJ255" s="3"/>
      <c r="AK255" s="3"/>
      <c r="AL255" s="3"/>
      <c r="AM255" s="3"/>
      <c r="AN255" s="3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8"/>
      <c r="BI255" s="208"/>
      <c r="BJ255"/>
      <c r="BK255"/>
      <c r="BL255"/>
      <c r="BM255"/>
      <c r="BN255"/>
      <c r="BO255"/>
      <c r="BP255"/>
      <c r="BQ255"/>
      <c r="BR255"/>
      <c r="BS255" s="3"/>
    </row>
    <row r="256" spans="17:71" s="1" customFormat="1" ht="18">
      <c r="Q256" s="94"/>
      <c r="R256" s="143" t="s">
        <v>133</v>
      </c>
      <c r="S256" s="474"/>
      <c r="T256" s="474"/>
      <c r="U256" s="474"/>
      <c r="V256" s="475"/>
      <c r="W256" s="476"/>
      <c r="X256" s="477"/>
      <c r="Y256" s="477"/>
      <c r="Z256" s="477"/>
      <c r="AA256" s="477"/>
      <c r="AB256" s="477"/>
      <c r="AC256" s="477"/>
      <c r="AD256" s="477"/>
      <c r="AE256" s="585"/>
      <c r="AF256" s="3"/>
      <c r="AG256" s="3"/>
      <c r="AH256" s="3"/>
      <c r="AI256" s="3"/>
      <c r="AJ256" s="3"/>
      <c r="AK256" s="3"/>
      <c r="AL256" s="3"/>
      <c r="AM256" s="3"/>
      <c r="AN256" s="3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8"/>
      <c r="BI256" s="208"/>
      <c r="BJ256"/>
      <c r="BK256"/>
      <c r="BL256"/>
      <c r="BM256"/>
      <c r="BN256"/>
      <c r="BO256"/>
      <c r="BP256"/>
      <c r="BQ256"/>
      <c r="BR256"/>
      <c r="BS256" s="3"/>
    </row>
    <row r="257" spans="17:71" s="1" customFormat="1" ht="28.5" customHeight="1" thickBot="1">
      <c r="Q257" s="94"/>
      <c r="R257" s="144" t="s">
        <v>134</v>
      </c>
      <c r="S257" s="484"/>
      <c r="T257" s="484"/>
      <c r="U257" s="484"/>
      <c r="V257" s="485"/>
      <c r="W257" s="486"/>
      <c r="X257" s="487"/>
      <c r="Y257" s="487"/>
      <c r="Z257" s="487"/>
      <c r="AA257" s="487"/>
      <c r="AB257" s="487"/>
      <c r="AC257" s="487"/>
      <c r="AD257" s="487"/>
      <c r="AE257" s="586"/>
      <c r="AF257" s="3"/>
      <c r="AG257" s="3"/>
      <c r="AH257" s="3"/>
      <c r="AI257" s="3"/>
      <c r="AJ257" s="3"/>
      <c r="AK257" s="3"/>
      <c r="AL257" s="3"/>
      <c r="AM257" s="3"/>
      <c r="AN257" s="3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  <c r="BI257" s="208"/>
      <c r="BJ257"/>
      <c r="BK257"/>
      <c r="BL257"/>
      <c r="BM257"/>
      <c r="BN257"/>
      <c r="BO257"/>
      <c r="BP257"/>
      <c r="BQ257"/>
      <c r="BR257"/>
      <c r="BS257" s="3"/>
    </row>
    <row r="258" spans="17:71" s="1" customFormat="1" ht="15.75" thickBot="1">
      <c r="Q258" s="94"/>
      <c r="AF258" s="3"/>
      <c r="AG258" s="3"/>
      <c r="AH258" s="3"/>
      <c r="AI258" s="3"/>
      <c r="AJ258" s="3"/>
      <c r="AK258" s="3"/>
      <c r="AL258" s="3"/>
      <c r="AM258" s="3"/>
      <c r="AN258" s="3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  <c r="BI258" s="208"/>
      <c r="BJ258"/>
      <c r="BK258"/>
      <c r="BL258"/>
      <c r="BM258"/>
      <c r="BN258"/>
      <c r="BO258"/>
      <c r="BP258"/>
      <c r="BQ258"/>
      <c r="BR258"/>
      <c r="BS258" s="3"/>
    </row>
    <row r="259" spans="17:71" s="1" customFormat="1" ht="20.25" customHeight="1">
      <c r="Q259" s="94"/>
      <c r="R259" s="458" t="str">
        <f>Y67</f>
        <v>ET LES AUTRES</v>
      </c>
      <c r="S259" s="459"/>
      <c r="T259" s="459"/>
      <c r="U259" s="459"/>
      <c r="V259" s="459"/>
      <c r="W259" s="459"/>
      <c r="X259" s="459"/>
      <c r="Y259" s="459"/>
      <c r="Z259" s="459"/>
      <c r="AA259" s="459"/>
      <c r="AB259" s="459"/>
      <c r="AC259" s="464" t="s">
        <v>2</v>
      </c>
      <c r="AD259" s="464"/>
      <c r="AE259" s="592" t="str">
        <f>AC260</f>
        <v>N° 5</v>
      </c>
      <c r="AF259" s="3"/>
      <c r="AG259" s="3"/>
      <c r="AH259" s="3"/>
      <c r="AI259" s="3"/>
      <c r="AJ259" s="3"/>
      <c r="AK259" s="3"/>
      <c r="AL259" s="3"/>
      <c r="AM259" s="3"/>
      <c r="AN259" s="3"/>
      <c r="AY259" s="208"/>
      <c r="AZ259" s="208"/>
      <c r="BA259" s="208"/>
      <c r="BB259" s="208"/>
      <c r="BC259" s="208"/>
      <c r="BD259" s="208"/>
      <c r="BE259" s="208"/>
      <c r="BF259" s="208"/>
      <c r="BG259" s="208"/>
      <c r="BH259" s="208"/>
      <c r="BI259" s="208"/>
      <c r="BJ259"/>
      <c r="BK259"/>
      <c r="BL259"/>
      <c r="BM259"/>
      <c r="BN259"/>
      <c r="BO259"/>
      <c r="BP259"/>
      <c r="BQ259"/>
      <c r="BR259"/>
      <c r="BS259" s="3"/>
    </row>
    <row r="260" spans="17:71" s="1" customFormat="1" ht="20.25" customHeight="1">
      <c r="Q260" s="94"/>
      <c r="R260" s="460"/>
      <c r="S260" s="461"/>
      <c r="T260" s="461"/>
      <c r="U260" s="461"/>
      <c r="V260" s="461"/>
      <c r="W260" s="461"/>
      <c r="X260" s="461"/>
      <c r="Y260" s="461"/>
      <c r="Z260" s="461"/>
      <c r="AA260" s="461"/>
      <c r="AB260" s="461"/>
      <c r="AC260" s="447" t="str">
        <f>X67</f>
        <v>N° 5</v>
      </c>
      <c r="AD260" s="447"/>
      <c r="AE260" s="593"/>
      <c r="AF260" s="3"/>
      <c r="AG260" s="3"/>
      <c r="AH260" s="3"/>
      <c r="AI260" s="3"/>
      <c r="AJ260" s="3"/>
      <c r="AK260" s="3"/>
      <c r="AL260" s="3"/>
      <c r="AM260" s="3"/>
      <c r="AN260" s="3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  <c r="BI260" s="208"/>
      <c r="BJ260"/>
      <c r="BK260"/>
      <c r="BL260"/>
      <c r="BM260"/>
      <c r="BN260"/>
      <c r="BO260"/>
      <c r="BP260"/>
      <c r="BQ260"/>
      <c r="BR260"/>
      <c r="BS260" s="3"/>
    </row>
    <row r="261" spans="17:71" s="1" customFormat="1" ht="20.25" customHeight="1">
      <c r="Q261" s="94"/>
      <c r="R261" s="462"/>
      <c r="S261" s="463"/>
      <c r="T261" s="463"/>
      <c r="U261" s="463"/>
      <c r="V261" s="463"/>
      <c r="W261" s="463"/>
      <c r="X261" s="463"/>
      <c r="Y261" s="463"/>
      <c r="Z261" s="463"/>
      <c r="AA261" s="463"/>
      <c r="AB261" s="463"/>
      <c r="AC261" s="448"/>
      <c r="AD261" s="448"/>
      <c r="AE261" s="594"/>
      <c r="AF261" s="3"/>
      <c r="AG261" s="3"/>
      <c r="AH261" s="3"/>
      <c r="AI261" s="3"/>
      <c r="AJ261" s="3"/>
      <c r="AK261" s="3"/>
      <c r="AL261" s="3"/>
      <c r="AM261" s="3"/>
      <c r="AN261" s="3"/>
      <c r="AY261" s="208"/>
      <c r="AZ261" s="208"/>
      <c r="BA261" s="208"/>
      <c r="BB261" s="208"/>
      <c r="BC261" s="208"/>
      <c r="BD261" s="208"/>
      <c r="BE261" s="208"/>
      <c r="BF261" s="208"/>
      <c r="BG261" s="208"/>
      <c r="BH261" s="208"/>
      <c r="BI261" s="208"/>
      <c r="BJ261"/>
      <c r="BK261"/>
      <c r="BL261"/>
      <c r="BM261"/>
      <c r="BN261"/>
      <c r="BO261"/>
      <c r="BP261"/>
      <c r="BQ261"/>
      <c r="BR261"/>
      <c r="BS261" s="3"/>
    </row>
    <row r="262" spans="17:71" s="1" customFormat="1" ht="30" customHeight="1">
      <c r="Q262" s="94"/>
      <c r="R262" s="453" t="s">
        <v>84</v>
      </c>
      <c r="S262" s="454"/>
      <c r="T262" s="454"/>
      <c r="U262" s="454"/>
      <c r="V262" s="454"/>
      <c r="W262" s="454"/>
      <c r="X262" s="454"/>
      <c r="Y262" s="454"/>
      <c r="Z262" s="454"/>
      <c r="AA262" s="454"/>
      <c r="AB262" s="454"/>
      <c r="AC262" s="454"/>
      <c r="AD262" s="455"/>
      <c r="AE262" s="445" t="str">
        <f>R259</f>
        <v>ET LES AUTRES</v>
      </c>
      <c r="AF262" s="3"/>
      <c r="AG262" s="3"/>
      <c r="AH262" s="3"/>
      <c r="AI262" s="3"/>
      <c r="AJ262" s="3"/>
      <c r="AK262" s="3"/>
      <c r="AL262" s="3"/>
      <c r="AM262" s="3"/>
      <c r="AN262" s="3"/>
      <c r="AY262" s="208"/>
      <c r="AZ262" s="208"/>
      <c r="BA262" s="208"/>
      <c r="BB262" s="208"/>
      <c r="BC262" s="208"/>
      <c r="BD262" s="208"/>
      <c r="BE262" s="208"/>
      <c r="BF262" s="208"/>
      <c r="BG262" s="208"/>
      <c r="BH262" s="208"/>
      <c r="BI262" s="208"/>
      <c r="BJ262"/>
      <c r="BK262"/>
      <c r="BL262"/>
      <c r="BM262"/>
      <c r="BN262"/>
      <c r="BO262"/>
      <c r="BP262"/>
      <c r="BQ262"/>
      <c r="BR262"/>
      <c r="BS262" s="3"/>
    </row>
    <row r="263" spans="17:71" s="1" customFormat="1" ht="41.25" customHeight="1">
      <c r="Q263" s="94"/>
      <c r="R263" s="397"/>
      <c r="S263" s="456" t="s">
        <v>284</v>
      </c>
      <c r="T263" s="456"/>
      <c r="U263" s="456"/>
      <c r="V263" s="457"/>
      <c r="W263" s="128">
        <v>19</v>
      </c>
      <c r="X263" s="450"/>
      <c r="Y263" s="450"/>
      <c r="Z263" s="450"/>
      <c r="AA263" s="450"/>
      <c r="AB263" s="450"/>
      <c r="AC263" s="450"/>
      <c r="AD263" s="450"/>
      <c r="AE263" s="445"/>
      <c r="AF263" s="3"/>
      <c r="AG263" s="3"/>
      <c r="AH263" s="3"/>
      <c r="AI263" s="3"/>
      <c r="AJ263" s="3"/>
      <c r="AK263" s="3"/>
      <c r="AL263" s="3"/>
      <c r="AM263" s="3"/>
      <c r="AN263" s="3"/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  <c r="BI263" s="208"/>
      <c r="BJ263"/>
      <c r="BK263"/>
      <c r="BL263"/>
      <c r="BM263"/>
      <c r="BN263"/>
      <c r="BO263"/>
      <c r="BP263"/>
      <c r="BQ263"/>
      <c r="BR263"/>
      <c r="BS263" s="3"/>
    </row>
    <row r="264" spans="17:71" s="1" customFormat="1" ht="32.25" customHeight="1">
      <c r="Q264" s="94"/>
      <c r="R264" s="399">
        <v>1</v>
      </c>
      <c r="S264" s="450" t="s">
        <v>599</v>
      </c>
      <c r="T264" s="450"/>
      <c r="U264" s="450"/>
      <c r="V264" s="451"/>
      <c r="W264" s="128">
        <v>20</v>
      </c>
      <c r="X264" s="450" t="s">
        <v>599</v>
      </c>
      <c r="Y264" s="450"/>
      <c r="Z264" s="450"/>
      <c r="AA264" s="450"/>
      <c r="AB264" s="450"/>
      <c r="AC264" s="450"/>
      <c r="AD264" s="450"/>
      <c r="AE264" s="445"/>
      <c r="AF264" s="3"/>
      <c r="AG264" s="3"/>
      <c r="AH264" s="3"/>
      <c r="AI264" s="3"/>
      <c r="AJ264" s="3"/>
      <c r="AK264" s="3"/>
      <c r="AL264" s="3"/>
      <c r="AM264" s="3"/>
      <c r="AN264" s="3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  <c r="BI264" s="208"/>
      <c r="BJ264"/>
      <c r="BK264"/>
      <c r="BL264"/>
      <c r="BM264"/>
      <c r="BN264"/>
      <c r="BO264"/>
      <c r="BP264"/>
      <c r="BQ264"/>
      <c r="BR264"/>
      <c r="BS264" s="3"/>
    </row>
    <row r="265" spans="17:71" s="1" customFormat="1" ht="38.25" customHeight="1">
      <c r="Q265" s="94"/>
      <c r="R265" s="399">
        <v>2</v>
      </c>
      <c r="S265" s="396" t="s">
        <v>600</v>
      </c>
      <c r="T265" s="405"/>
      <c r="U265" s="405"/>
      <c r="V265" s="406"/>
      <c r="W265" s="128">
        <v>21</v>
      </c>
      <c r="X265" s="396" t="s">
        <v>600</v>
      </c>
      <c r="Y265" s="407"/>
      <c r="Z265" s="407"/>
      <c r="AA265" s="407"/>
      <c r="AB265" s="407"/>
      <c r="AC265" s="407"/>
      <c r="AD265" s="408"/>
      <c r="AE265" s="445"/>
      <c r="AF265" s="3"/>
      <c r="AG265" s="3"/>
      <c r="AH265" s="3"/>
      <c r="AI265" s="3"/>
      <c r="AJ265" s="3"/>
      <c r="AK265" s="3"/>
      <c r="AL265" s="3"/>
      <c r="AM265" s="3"/>
      <c r="AN265" s="3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/>
      <c r="BK265"/>
      <c r="BL265"/>
      <c r="BM265"/>
      <c r="BN265"/>
      <c r="BO265"/>
      <c r="BP265"/>
      <c r="BQ265"/>
      <c r="BR265"/>
      <c r="BS265" s="3"/>
    </row>
    <row r="266" spans="17:71" s="1" customFormat="1" ht="39" customHeight="1">
      <c r="Q266" s="94"/>
      <c r="R266" s="129">
        <v>3</v>
      </c>
      <c r="S266" s="396"/>
      <c r="T266" s="405"/>
      <c r="U266" s="405"/>
      <c r="V266" s="406"/>
      <c r="W266" s="128"/>
      <c r="X266" s="407"/>
      <c r="Y266" s="407"/>
      <c r="Z266" s="407"/>
      <c r="AA266" s="407"/>
      <c r="AB266" s="407"/>
      <c r="AC266" s="407"/>
      <c r="AD266" s="408"/>
      <c r="AE266" s="445"/>
      <c r="AF266" s="3"/>
      <c r="AG266" s="3"/>
      <c r="AH266" s="3"/>
      <c r="AI266" s="3"/>
      <c r="AJ266" s="3"/>
      <c r="AK266" s="3"/>
      <c r="AL266" s="3"/>
      <c r="AM266" s="3"/>
      <c r="AN266" s="3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  <c r="BI266" s="208"/>
      <c r="BJ266"/>
      <c r="BK266"/>
      <c r="BL266"/>
      <c r="BM266"/>
      <c r="BN266"/>
      <c r="BO266"/>
      <c r="BP266"/>
      <c r="BQ266"/>
      <c r="BR266"/>
      <c r="BS266" s="3"/>
    </row>
    <row r="267" spans="17:71" s="1" customFormat="1" ht="39" customHeight="1">
      <c r="Q267" s="94"/>
      <c r="R267" s="129">
        <v>4</v>
      </c>
      <c r="S267" s="396"/>
      <c r="T267" s="405"/>
      <c r="U267" s="405"/>
      <c r="V267" s="406"/>
      <c r="W267" s="128"/>
      <c r="X267" s="452" t="s">
        <v>93</v>
      </c>
      <c r="Y267" s="452"/>
      <c r="Z267" s="452"/>
      <c r="AA267" s="452"/>
      <c r="AB267" s="452"/>
      <c r="AC267" s="452"/>
      <c r="AD267" s="488"/>
      <c r="AE267" s="445"/>
      <c r="AF267" s="3"/>
      <c r="AG267" s="3"/>
      <c r="AH267" s="3"/>
      <c r="AI267" s="3"/>
      <c r="AJ267" s="3"/>
      <c r="AK267" s="3"/>
      <c r="AL267" s="3"/>
      <c r="AM267" s="3"/>
      <c r="AN267" s="3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  <c r="BI267" s="208"/>
      <c r="BJ267"/>
      <c r="BK267"/>
      <c r="BL267"/>
      <c r="BM267"/>
      <c r="BN267"/>
      <c r="BO267"/>
      <c r="BP267"/>
      <c r="BQ267"/>
      <c r="BR267"/>
      <c r="BS267" s="3"/>
    </row>
    <row r="268" spans="17:71" s="1" customFormat="1" ht="39" customHeight="1">
      <c r="Q268" s="94"/>
      <c r="R268" s="129">
        <v>5</v>
      </c>
      <c r="S268" s="396"/>
      <c r="T268" s="405"/>
      <c r="U268" s="405"/>
      <c r="V268" s="406"/>
      <c r="W268" s="128">
        <v>1</v>
      </c>
      <c r="X268" s="407"/>
      <c r="Y268" s="407"/>
      <c r="Z268" s="407"/>
      <c r="AA268" s="407"/>
      <c r="AB268" s="407"/>
      <c r="AC268" s="407"/>
      <c r="AD268" s="408"/>
      <c r="AE268" s="445"/>
      <c r="AF268" s="3"/>
      <c r="AG268" s="3"/>
      <c r="AH268" s="3"/>
      <c r="AI268" s="3"/>
      <c r="AJ268" s="3"/>
      <c r="AK268" s="3"/>
      <c r="AL268" s="3"/>
      <c r="AM268" s="3"/>
      <c r="AN268" s="3"/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  <c r="BI268" s="208"/>
      <c r="BJ268"/>
      <c r="BK268"/>
      <c r="BL268"/>
      <c r="BM268"/>
      <c r="BN268"/>
      <c r="BO268"/>
      <c r="BP268"/>
      <c r="BQ268"/>
      <c r="BR268"/>
      <c r="BS268" s="3"/>
    </row>
    <row r="269" spans="17:71" s="1" customFormat="1" ht="39" customHeight="1">
      <c r="Q269" s="94"/>
      <c r="R269" s="129">
        <v>6</v>
      </c>
      <c r="S269" s="396"/>
      <c r="T269" s="405"/>
      <c r="U269" s="405"/>
      <c r="V269" s="406"/>
      <c r="W269" s="128">
        <v>2</v>
      </c>
      <c r="X269" s="407"/>
      <c r="Y269" s="407"/>
      <c r="Z269" s="407"/>
      <c r="AA269" s="407"/>
      <c r="AB269" s="407"/>
      <c r="AC269" s="407"/>
      <c r="AD269" s="408"/>
      <c r="AE269" s="445"/>
      <c r="AF269" s="3"/>
      <c r="AG269" s="3"/>
      <c r="AH269" s="3"/>
      <c r="AI269" s="3"/>
      <c r="AJ269" s="3"/>
      <c r="AK269" s="3"/>
      <c r="AL269" s="3"/>
      <c r="AM269" s="3"/>
      <c r="AN269" s="3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  <c r="BI269" s="208"/>
      <c r="BJ269"/>
      <c r="BK269"/>
      <c r="BL269"/>
      <c r="BM269"/>
      <c r="BN269"/>
      <c r="BO269"/>
      <c r="BP269"/>
      <c r="BQ269"/>
      <c r="BR269"/>
      <c r="BS269" s="3"/>
    </row>
    <row r="270" spans="17:71" s="1" customFormat="1" ht="39" customHeight="1">
      <c r="Q270" s="94"/>
      <c r="R270" s="129">
        <v>7</v>
      </c>
      <c r="S270" s="396"/>
      <c r="T270" s="405"/>
      <c r="U270" s="405"/>
      <c r="V270" s="406"/>
      <c r="W270" s="128">
        <v>3</v>
      </c>
      <c r="X270" s="407"/>
      <c r="Y270" s="407"/>
      <c r="Z270" s="407"/>
      <c r="AA270" s="407"/>
      <c r="AB270" s="407"/>
      <c r="AC270" s="407"/>
      <c r="AD270" s="408"/>
      <c r="AE270" s="445"/>
      <c r="AF270" s="3"/>
      <c r="AG270" s="3"/>
      <c r="AH270" s="3"/>
      <c r="AI270" s="3"/>
      <c r="AJ270" s="3"/>
      <c r="AK270" s="3"/>
      <c r="AL270" s="3"/>
      <c r="AM270" s="3"/>
      <c r="AN270" s="3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  <c r="BI270" s="208"/>
      <c r="BJ270"/>
      <c r="BK270"/>
      <c r="BL270"/>
      <c r="BM270"/>
      <c r="BN270"/>
      <c r="BO270"/>
      <c r="BP270"/>
      <c r="BQ270"/>
      <c r="BR270"/>
      <c r="BS270" s="3"/>
    </row>
    <row r="271" spans="17:71" s="1" customFormat="1" ht="39" customHeight="1">
      <c r="Q271" s="94"/>
      <c r="R271" s="129">
        <v>8</v>
      </c>
      <c r="S271" s="396"/>
      <c r="T271" s="405"/>
      <c r="U271" s="405"/>
      <c r="V271" s="406"/>
      <c r="W271" s="128">
        <v>4</v>
      </c>
      <c r="X271" s="407"/>
      <c r="Y271" s="407"/>
      <c r="Z271" s="407"/>
      <c r="AA271" s="407"/>
      <c r="AB271" s="407"/>
      <c r="AC271" s="407"/>
      <c r="AD271" s="408"/>
      <c r="AE271" s="445"/>
      <c r="AF271" s="3"/>
      <c r="AG271" s="3"/>
      <c r="AH271" s="3"/>
      <c r="AI271" s="3"/>
      <c r="AJ271" s="3"/>
      <c r="AK271" s="3"/>
      <c r="AL271" s="3"/>
      <c r="AM271" s="3"/>
      <c r="AN271" s="3"/>
      <c r="AY271" s="208"/>
      <c r="AZ271" s="208"/>
      <c r="BA271" s="208"/>
      <c r="BB271" s="208"/>
      <c r="BC271" s="208"/>
      <c r="BD271" s="208"/>
      <c r="BE271" s="208"/>
      <c r="BF271" s="208"/>
      <c r="BG271" s="208"/>
      <c r="BH271" s="208"/>
      <c r="BI271" s="208"/>
      <c r="BJ271"/>
      <c r="BK271"/>
      <c r="BL271"/>
      <c r="BM271"/>
      <c r="BN271"/>
      <c r="BO271"/>
      <c r="BP271"/>
      <c r="BQ271"/>
      <c r="BR271"/>
      <c r="BS271" s="3"/>
    </row>
    <row r="272" spans="17:71" s="1" customFormat="1" ht="39" customHeight="1">
      <c r="Q272" s="94"/>
      <c r="R272" s="129">
        <v>9</v>
      </c>
      <c r="S272" s="396"/>
      <c r="T272" s="405"/>
      <c r="U272" s="405"/>
      <c r="V272" s="406"/>
      <c r="W272" s="128">
        <v>5</v>
      </c>
      <c r="X272" s="407"/>
      <c r="Y272" s="407"/>
      <c r="Z272" s="407"/>
      <c r="AA272" s="407"/>
      <c r="AB272" s="407"/>
      <c r="AC272" s="407"/>
      <c r="AD272" s="408"/>
      <c r="AE272" s="445"/>
      <c r="AF272" s="3"/>
      <c r="AG272" s="3"/>
      <c r="AH272" s="3"/>
      <c r="AI272" s="3"/>
      <c r="AJ272" s="3"/>
      <c r="AK272" s="3"/>
      <c r="AL272" s="3"/>
      <c r="AM272" s="3"/>
      <c r="AN272" s="3"/>
      <c r="AY272" s="208"/>
      <c r="AZ272" s="208"/>
      <c r="BA272" s="208"/>
      <c r="BB272" s="208"/>
      <c r="BC272" s="208"/>
      <c r="BD272" s="208"/>
      <c r="BE272" s="208"/>
      <c r="BF272" s="208"/>
      <c r="BG272" s="208"/>
      <c r="BH272" s="208"/>
      <c r="BI272" s="208"/>
      <c r="BJ272"/>
      <c r="BK272"/>
      <c r="BL272"/>
      <c r="BM272"/>
      <c r="BN272"/>
      <c r="BO272"/>
      <c r="BP272"/>
      <c r="BQ272"/>
      <c r="BR272"/>
      <c r="BS272" s="3"/>
    </row>
    <row r="273" spans="17:71" s="1" customFormat="1" ht="39" customHeight="1">
      <c r="Q273" s="94"/>
      <c r="R273" s="129">
        <v>10</v>
      </c>
      <c r="S273" s="396"/>
      <c r="T273" s="405"/>
      <c r="U273" s="405"/>
      <c r="V273" s="406"/>
      <c r="W273" s="128">
        <v>6</v>
      </c>
      <c r="X273" s="407"/>
      <c r="Y273" s="407"/>
      <c r="Z273" s="407"/>
      <c r="AA273" s="407"/>
      <c r="AB273" s="407"/>
      <c r="AC273" s="407"/>
      <c r="AD273" s="408"/>
      <c r="AE273" s="445"/>
      <c r="AF273" s="3"/>
      <c r="AG273" s="3"/>
      <c r="AH273" s="3"/>
      <c r="AI273" s="3"/>
      <c r="AJ273" s="3"/>
      <c r="AK273" s="3"/>
      <c r="AL273" s="3"/>
      <c r="AM273" s="3"/>
      <c r="AN273" s="3"/>
      <c r="AY273" s="208"/>
      <c r="AZ273" s="208"/>
      <c r="BA273" s="208"/>
      <c r="BB273" s="208"/>
      <c r="BC273" s="208"/>
      <c r="BD273" s="208"/>
      <c r="BE273" s="208"/>
      <c r="BF273" s="208"/>
      <c r="BG273" s="208"/>
      <c r="BH273" s="208"/>
      <c r="BI273" s="208"/>
      <c r="BJ273"/>
      <c r="BK273"/>
      <c r="BL273"/>
      <c r="BM273"/>
      <c r="BN273"/>
      <c r="BO273"/>
      <c r="BP273"/>
      <c r="BQ273"/>
      <c r="BR273"/>
      <c r="BS273" s="3"/>
    </row>
    <row r="274" spans="17:71" s="1" customFormat="1" ht="39" customHeight="1">
      <c r="Q274" s="94"/>
      <c r="R274" s="129">
        <v>11</v>
      </c>
      <c r="S274" s="396"/>
      <c r="T274" s="405"/>
      <c r="U274" s="405"/>
      <c r="V274" s="406"/>
      <c r="W274" s="128">
        <v>7</v>
      </c>
      <c r="X274" s="407"/>
      <c r="Y274" s="407"/>
      <c r="Z274" s="407"/>
      <c r="AA274" s="407"/>
      <c r="AB274" s="407"/>
      <c r="AC274" s="407"/>
      <c r="AD274" s="408"/>
      <c r="AE274" s="445"/>
      <c r="AF274" s="3"/>
      <c r="AG274" s="3"/>
      <c r="AH274" s="3"/>
      <c r="AI274" s="3"/>
      <c r="AJ274" s="3"/>
      <c r="AK274" s="3"/>
      <c r="AL274" s="3"/>
      <c r="AM274" s="3"/>
      <c r="AN274" s="3"/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  <c r="BI274" s="208"/>
      <c r="BJ274"/>
      <c r="BK274"/>
      <c r="BL274"/>
      <c r="BM274"/>
      <c r="BN274"/>
      <c r="BO274"/>
      <c r="BP274"/>
      <c r="BQ274"/>
      <c r="BR274"/>
      <c r="BS274" s="3"/>
    </row>
    <row r="275" spans="17:71" s="1" customFormat="1" ht="39" customHeight="1">
      <c r="Q275" s="94"/>
      <c r="R275" s="129">
        <v>12</v>
      </c>
      <c r="S275" s="396"/>
      <c r="T275" s="405"/>
      <c r="U275" s="405"/>
      <c r="V275" s="406"/>
      <c r="W275" s="128">
        <v>8</v>
      </c>
      <c r="X275" s="407"/>
      <c r="Y275" s="407"/>
      <c r="Z275" s="407"/>
      <c r="AA275" s="407"/>
      <c r="AB275" s="407"/>
      <c r="AC275" s="407"/>
      <c r="AD275" s="408"/>
      <c r="AE275" s="445"/>
      <c r="AF275" s="3"/>
      <c r="AG275" s="3"/>
      <c r="AH275" s="3"/>
      <c r="AI275" s="3"/>
      <c r="AJ275" s="3"/>
      <c r="AK275" s="3"/>
      <c r="AL275" s="3"/>
      <c r="AM275" s="3"/>
      <c r="AN275" s="3"/>
      <c r="AY275" s="208"/>
      <c r="AZ275" s="208"/>
      <c r="BA275" s="208"/>
      <c r="BB275" s="208"/>
      <c r="BC275" s="208"/>
      <c r="BD275" s="208"/>
      <c r="BE275" s="208"/>
      <c r="BF275" s="208"/>
      <c r="BG275" s="208"/>
      <c r="BH275" s="208"/>
      <c r="BI275" s="208"/>
      <c r="BJ275"/>
      <c r="BK275"/>
      <c r="BL275"/>
      <c r="BM275"/>
      <c r="BN275"/>
      <c r="BO275"/>
      <c r="BP275"/>
      <c r="BQ275"/>
      <c r="BR275"/>
      <c r="BS275" s="3"/>
    </row>
    <row r="276" spans="17:71" s="1" customFormat="1" ht="39" customHeight="1">
      <c r="Q276" s="94"/>
      <c r="R276" s="129">
        <v>13</v>
      </c>
      <c r="S276" s="396"/>
      <c r="T276" s="405"/>
      <c r="U276" s="405"/>
      <c r="V276" s="406"/>
      <c r="W276" s="128">
        <v>9</v>
      </c>
      <c r="X276" s="407"/>
      <c r="Y276" s="407"/>
      <c r="Z276" s="407"/>
      <c r="AA276" s="407"/>
      <c r="AB276" s="407"/>
      <c r="AC276" s="407"/>
      <c r="AD276" s="408"/>
      <c r="AE276" s="445"/>
      <c r="AF276" s="3"/>
      <c r="AG276" s="3"/>
      <c r="AH276" s="3"/>
      <c r="AI276" s="3"/>
      <c r="AJ276" s="3"/>
      <c r="AK276" s="3"/>
      <c r="AL276" s="3"/>
      <c r="AM276" s="3"/>
      <c r="AN276" s="3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  <c r="BI276" s="208"/>
      <c r="BJ276"/>
      <c r="BK276"/>
      <c r="BL276"/>
      <c r="BM276"/>
      <c r="BN276"/>
      <c r="BO276"/>
      <c r="BP276"/>
      <c r="BQ276"/>
      <c r="BR276"/>
      <c r="BS276" s="3"/>
    </row>
    <row r="277" spans="17:71" s="1" customFormat="1" ht="39" customHeight="1">
      <c r="Q277" s="94"/>
      <c r="R277" s="129">
        <v>14</v>
      </c>
      <c r="S277" s="396"/>
      <c r="T277" s="405"/>
      <c r="U277" s="405"/>
      <c r="V277" s="406"/>
      <c r="W277" s="128">
        <v>10</v>
      </c>
      <c r="X277" s="407"/>
      <c r="Y277" s="407"/>
      <c r="Z277" s="407"/>
      <c r="AA277" s="407"/>
      <c r="AB277" s="407"/>
      <c r="AC277" s="407"/>
      <c r="AD277" s="408"/>
      <c r="AE277" s="445"/>
      <c r="AF277" s="3"/>
      <c r="AG277" s="3"/>
      <c r="AH277" s="3"/>
      <c r="AI277" s="3"/>
      <c r="AJ277" s="3"/>
      <c r="AK277" s="3"/>
      <c r="AL277" s="3"/>
      <c r="AM277" s="3"/>
      <c r="AN277" s="3"/>
      <c r="AY277" s="208"/>
      <c r="AZ277" s="208"/>
      <c r="BA277" s="208"/>
      <c r="BB277" s="208"/>
      <c r="BC277" s="208"/>
      <c r="BD277" s="208"/>
      <c r="BE277" s="208"/>
      <c r="BF277" s="208"/>
      <c r="BG277" s="208"/>
      <c r="BH277" s="208"/>
      <c r="BI277" s="208"/>
      <c r="BJ277"/>
      <c r="BK277"/>
      <c r="BL277"/>
      <c r="BM277"/>
      <c r="BN277"/>
      <c r="BO277"/>
      <c r="BP277"/>
      <c r="BQ277"/>
      <c r="BR277"/>
      <c r="BS277" s="3"/>
    </row>
    <row r="278" spans="17:71" s="1" customFormat="1" ht="39" customHeight="1">
      <c r="Q278" s="94"/>
      <c r="R278" s="129">
        <v>15</v>
      </c>
      <c r="S278" s="396"/>
      <c r="T278" s="405"/>
      <c r="U278" s="405"/>
      <c r="V278" s="406"/>
      <c r="W278" s="128">
        <v>11</v>
      </c>
      <c r="X278" s="407"/>
      <c r="Y278" s="407"/>
      <c r="Z278" s="407"/>
      <c r="AA278" s="407"/>
      <c r="AB278" s="407"/>
      <c r="AC278" s="407"/>
      <c r="AD278" s="408"/>
      <c r="AE278" s="445"/>
      <c r="AF278" s="3"/>
      <c r="AG278" s="3"/>
      <c r="AH278" s="3"/>
      <c r="AI278" s="3"/>
      <c r="AJ278" s="3"/>
      <c r="AK278" s="3"/>
      <c r="AL278" s="3"/>
      <c r="AM278" s="3"/>
      <c r="AN278" s="3"/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  <c r="BI278" s="208"/>
      <c r="BJ278"/>
      <c r="BK278"/>
      <c r="BL278"/>
      <c r="BM278"/>
      <c r="BN278"/>
      <c r="BO278"/>
      <c r="BP278"/>
      <c r="BQ278"/>
      <c r="BR278"/>
      <c r="BS278" s="3"/>
    </row>
    <row r="279" spans="17:71" s="1" customFormat="1" ht="39" customHeight="1">
      <c r="Q279" s="94"/>
      <c r="R279" s="129">
        <v>16</v>
      </c>
      <c r="S279" s="396"/>
      <c r="T279" s="405"/>
      <c r="U279" s="405"/>
      <c r="V279" s="406"/>
      <c r="W279" s="128">
        <v>12</v>
      </c>
      <c r="X279" s="407"/>
      <c r="Y279" s="407"/>
      <c r="Z279" s="407"/>
      <c r="AA279" s="407"/>
      <c r="AB279" s="407"/>
      <c r="AC279" s="407"/>
      <c r="AD279" s="408"/>
      <c r="AE279" s="445"/>
      <c r="AF279" s="3"/>
      <c r="AG279" s="3"/>
      <c r="AH279" s="3"/>
      <c r="AI279" s="3"/>
      <c r="AJ279" s="3"/>
      <c r="AK279" s="3"/>
      <c r="AL279" s="3"/>
      <c r="AM279" s="3"/>
      <c r="AN279" s="3"/>
      <c r="AY279" s="208"/>
      <c r="AZ279" s="208"/>
      <c r="BA279" s="208"/>
      <c r="BB279" s="208"/>
      <c r="BC279" s="208"/>
      <c r="BD279" s="208"/>
      <c r="BE279" s="208"/>
      <c r="BF279" s="208"/>
      <c r="BG279" s="208"/>
      <c r="BH279" s="208"/>
      <c r="BI279" s="208"/>
      <c r="BJ279"/>
      <c r="BK279"/>
      <c r="BL279"/>
      <c r="BM279"/>
      <c r="BN279"/>
      <c r="BO279"/>
      <c r="BP279"/>
      <c r="BQ279"/>
      <c r="BR279"/>
      <c r="BS279" s="3"/>
    </row>
    <row r="280" spans="17:71" s="1" customFormat="1" ht="39" customHeight="1">
      <c r="Q280" s="94"/>
      <c r="R280" s="129">
        <v>17</v>
      </c>
      <c r="S280" s="396"/>
      <c r="T280" s="405"/>
      <c r="U280" s="405"/>
      <c r="V280" s="406"/>
      <c r="W280" s="128">
        <v>13</v>
      </c>
      <c r="X280" s="407"/>
      <c r="Y280" s="407"/>
      <c r="Z280" s="407"/>
      <c r="AA280" s="407"/>
      <c r="AB280" s="407"/>
      <c r="AC280" s="407"/>
      <c r="AD280" s="408"/>
      <c r="AE280" s="445"/>
      <c r="AF280" s="3"/>
      <c r="AG280" s="3"/>
      <c r="AH280" s="3"/>
      <c r="AI280" s="3"/>
      <c r="AJ280" s="3"/>
      <c r="AK280" s="3"/>
      <c r="AL280" s="3"/>
      <c r="AM280" s="3"/>
      <c r="AN280" s="3"/>
      <c r="AY280" s="208"/>
      <c r="AZ280" s="208"/>
      <c r="BA280" s="208"/>
      <c r="BB280" s="208"/>
      <c r="BC280" s="208"/>
      <c r="BD280" s="208"/>
      <c r="BE280" s="208"/>
      <c r="BF280" s="208"/>
      <c r="BG280" s="208"/>
      <c r="BH280" s="208"/>
      <c r="BI280" s="208"/>
      <c r="BJ280"/>
      <c r="BK280"/>
      <c r="BL280"/>
      <c r="BM280"/>
      <c r="BN280"/>
      <c r="BO280"/>
      <c r="BP280"/>
      <c r="BQ280"/>
      <c r="BR280"/>
      <c r="BS280" s="3"/>
    </row>
    <row r="281" spans="17:71" s="1" customFormat="1" ht="39" customHeight="1">
      <c r="Q281" s="94"/>
      <c r="R281" s="129">
        <v>18</v>
      </c>
      <c r="S281" s="396"/>
      <c r="T281" s="405"/>
      <c r="U281" s="405"/>
      <c r="V281" s="406"/>
      <c r="W281" s="128">
        <v>14</v>
      </c>
      <c r="X281" s="407"/>
      <c r="Y281" s="407"/>
      <c r="Z281" s="407"/>
      <c r="AA281" s="407"/>
      <c r="AB281" s="407"/>
      <c r="AC281" s="407"/>
      <c r="AD281" s="408"/>
      <c r="AE281" s="445"/>
      <c r="AF281" s="3"/>
      <c r="AG281" s="3"/>
      <c r="AH281" s="3"/>
      <c r="AI281" s="3"/>
      <c r="AJ281" s="3"/>
      <c r="AK281" s="3"/>
      <c r="AL281" s="3"/>
      <c r="AM281" s="3"/>
      <c r="AN281" s="3"/>
      <c r="AY281" s="208"/>
      <c r="AZ281" s="208"/>
      <c r="BA281" s="208"/>
      <c r="BB281" s="208"/>
      <c r="BC281" s="208"/>
      <c r="BD281" s="208"/>
      <c r="BE281" s="208"/>
      <c r="BF281" s="208"/>
      <c r="BG281" s="208"/>
      <c r="BH281" s="208"/>
      <c r="BI281" s="208"/>
      <c r="BJ281"/>
      <c r="BK281"/>
      <c r="BL281"/>
      <c r="BM281"/>
      <c r="BN281"/>
      <c r="BO281"/>
      <c r="BP281"/>
      <c r="BQ281"/>
      <c r="BR281"/>
      <c r="BS281" s="3"/>
    </row>
    <row r="282" spans="17:71" s="1" customFormat="1" ht="24.75" customHeight="1">
      <c r="Q282" s="94"/>
      <c r="R282" s="470" t="s">
        <v>118</v>
      </c>
      <c r="S282" s="471"/>
      <c r="T282" s="471"/>
      <c r="U282" s="471"/>
      <c r="V282" s="472"/>
      <c r="W282" s="473" t="s">
        <v>119</v>
      </c>
      <c r="X282" s="471"/>
      <c r="Y282" s="471"/>
      <c r="Z282" s="471"/>
      <c r="AA282" s="471"/>
      <c r="AB282" s="471"/>
      <c r="AC282" s="471"/>
      <c r="AD282" s="471"/>
      <c r="AE282" s="445"/>
      <c r="AF282" s="3"/>
      <c r="AG282" s="3"/>
      <c r="AH282" s="3"/>
      <c r="AI282" s="3"/>
      <c r="AJ282" s="3"/>
      <c r="AK282" s="3"/>
      <c r="AL282" s="3"/>
      <c r="AM282" s="3"/>
      <c r="AN282" s="3"/>
      <c r="AY282" s="208"/>
      <c r="AZ282" s="208"/>
      <c r="BA282" s="208"/>
      <c r="BB282" s="208"/>
      <c r="BC282" s="208"/>
      <c r="BD282" s="208"/>
      <c r="BE282" s="208"/>
      <c r="BF282" s="208"/>
      <c r="BG282" s="208"/>
      <c r="BH282" s="208"/>
      <c r="BI282" s="208"/>
      <c r="BJ282"/>
      <c r="BK282"/>
      <c r="BL282"/>
      <c r="BM282"/>
      <c r="BN282"/>
      <c r="BO282"/>
      <c r="BP282"/>
      <c r="BQ282"/>
      <c r="BR282"/>
      <c r="BS282" s="3"/>
    </row>
    <row r="283" spans="17:71" s="1" customFormat="1" ht="19.5" customHeight="1">
      <c r="Q283" s="94"/>
      <c r="R283" s="131">
        <v>1</v>
      </c>
      <c r="S283" s="467"/>
      <c r="T283" s="467"/>
      <c r="U283" s="467"/>
      <c r="V283" s="468"/>
      <c r="W283" s="132">
        <v>1</v>
      </c>
      <c r="X283" s="469"/>
      <c r="Y283" s="469"/>
      <c r="Z283" s="469"/>
      <c r="AA283" s="469"/>
      <c r="AB283" s="469"/>
      <c r="AC283" s="469"/>
      <c r="AD283" s="469"/>
      <c r="AE283" s="445"/>
      <c r="AF283" s="3"/>
      <c r="AG283" s="3"/>
      <c r="AH283" s="3"/>
      <c r="AI283" s="3"/>
      <c r="AJ283" s="3"/>
      <c r="AK283" s="3"/>
      <c r="AL283" s="3"/>
      <c r="AM283" s="3"/>
      <c r="AN283" s="3"/>
      <c r="AY283" s="208"/>
      <c r="AZ283" s="208"/>
      <c r="BA283" s="208"/>
      <c r="BB283" s="208"/>
      <c r="BC283" s="208"/>
      <c r="BD283" s="208"/>
      <c r="BE283" s="208"/>
      <c r="BF283" s="208"/>
      <c r="BG283" s="208"/>
      <c r="BH283" s="208"/>
      <c r="BI283" s="208"/>
      <c r="BJ283"/>
      <c r="BK283"/>
      <c r="BL283"/>
      <c r="BM283"/>
      <c r="BN283"/>
      <c r="BO283"/>
      <c r="BP283"/>
      <c r="BQ283"/>
      <c r="BR283"/>
      <c r="BS283" s="3"/>
    </row>
    <row r="284" spans="17:71" s="1" customFormat="1" ht="19.5" customHeight="1">
      <c r="Q284" s="94"/>
      <c r="R284" s="131">
        <v>2</v>
      </c>
      <c r="S284" s="467"/>
      <c r="T284" s="467"/>
      <c r="U284" s="467"/>
      <c r="V284" s="468"/>
      <c r="W284" s="132">
        <v>2</v>
      </c>
      <c r="X284" s="469"/>
      <c r="Y284" s="469"/>
      <c r="Z284" s="469"/>
      <c r="AA284" s="469"/>
      <c r="AB284" s="469"/>
      <c r="AC284" s="469"/>
      <c r="AD284" s="469"/>
      <c r="AE284" s="445"/>
      <c r="AF284" s="3"/>
      <c r="AG284" s="3"/>
      <c r="AH284" s="3"/>
      <c r="AI284" s="3"/>
      <c r="AJ284" s="3"/>
      <c r="AK284" s="3"/>
      <c r="AL284" s="3"/>
      <c r="AM284" s="3"/>
      <c r="AN284" s="3"/>
      <c r="AY284" s="208"/>
      <c r="AZ284" s="208"/>
      <c r="BA284" s="208"/>
      <c r="BB284" s="208"/>
      <c r="BC284" s="208"/>
      <c r="BD284" s="208"/>
      <c r="BE284" s="208"/>
      <c r="BF284" s="208"/>
      <c r="BG284" s="208"/>
      <c r="BH284" s="208"/>
      <c r="BI284" s="208"/>
      <c r="BJ284"/>
      <c r="BK284"/>
      <c r="BL284"/>
      <c r="BM284"/>
      <c r="BN284"/>
      <c r="BO284"/>
      <c r="BP284"/>
      <c r="BQ284"/>
      <c r="BR284"/>
      <c r="BS284" s="3"/>
    </row>
    <row r="285" spans="17:71" s="1" customFormat="1" ht="19.5" customHeight="1">
      <c r="Q285" s="94"/>
      <c r="R285" s="133">
        <v>3</v>
      </c>
      <c r="S285" s="467"/>
      <c r="T285" s="467"/>
      <c r="U285" s="467"/>
      <c r="V285" s="468"/>
      <c r="W285" s="132">
        <v>3</v>
      </c>
      <c r="X285" s="469"/>
      <c r="Y285" s="469"/>
      <c r="Z285" s="469"/>
      <c r="AA285" s="469"/>
      <c r="AB285" s="469"/>
      <c r="AC285" s="469"/>
      <c r="AD285" s="469"/>
      <c r="AE285" s="445"/>
      <c r="AF285" s="3"/>
      <c r="AG285" s="3"/>
      <c r="AH285" s="3"/>
      <c r="AI285" s="3"/>
      <c r="AJ285" s="3"/>
      <c r="AK285" s="3"/>
      <c r="AL285" s="3"/>
      <c r="AM285" s="3"/>
      <c r="AN285" s="3"/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  <c r="BI285" s="208"/>
      <c r="BJ285"/>
      <c r="BK285"/>
      <c r="BL285"/>
      <c r="BM285"/>
      <c r="BN285"/>
      <c r="BO285"/>
      <c r="BP285"/>
      <c r="BQ285"/>
      <c r="BR285"/>
      <c r="BS285" s="3"/>
    </row>
    <row r="286" spans="17:71" s="1" customFormat="1" ht="19.5" customHeight="1">
      <c r="Q286" s="94"/>
      <c r="R286" s="131">
        <v>4</v>
      </c>
      <c r="S286" s="467"/>
      <c r="T286" s="467"/>
      <c r="U286" s="467"/>
      <c r="V286" s="468"/>
      <c r="W286" s="132">
        <v>4</v>
      </c>
      <c r="X286" s="469"/>
      <c r="Y286" s="469"/>
      <c r="Z286" s="469"/>
      <c r="AA286" s="469"/>
      <c r="AB286" s="469"/>
      <c r="AC286" s="469"/>
      <c r="AD286" s="469"/>
      <c r="AE286" s="445"/>
      <c r="AF286" s="3"/>
      <c r="AG286" s="3"/>
      <c r="AH286" s="3"/>
      <c r="AI286" s="3"/>
      <c r="AJ286" s="3"/>
      <c r="AK286" s="3"/>
      <c r="AL286" s="3"/>
      <c r="AM286" s="3"/>
      <c r="AN286" s="3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/>
      <c r="BK286"/>
      <c r="BL286"/>
      <c r="BM286"/>
      <c r="BN286"/>
      <c r="BO286"/>
      <c r="BP286"/>
      <c r="BQ286"/>
      <c r="BR286"/>
      <c r="BS286" s="3"/>
    </row>
    <row r="287" spans="17:71" s="1" customFormat="1" ht="19.5" customHeight="1">
      <c r="Q287" s="94"/>
      <c r="R287" s="131">
        <v>5</v>
      </c>
      <c r="S287" s="467"/>
      <c r="T287" s="467"/>
      <c r="U287" s="467"/>
      <c r="V287" s="468"/>
      <c r="W287" s="132">
        <v>5</v>
      </c>
      <c r="X287" s="469"/>
      <c r="Y287" s="469"/>
      <c r="Z287" s="469"/>
      <c r="AA287" s="469"/>
      <c r="AB287" s="469"/>
      <c r="AC287" s="469"/>
      <c r="AD287" s="469"/>
      <c r="AE287" s="445"/>
      <c r="AF287" s="3"/>
      <c r="AG287" s="3"/>
      <c r="AH287" s="3"/>
      <c r="AI287" s="3"/>
      <c r="AJ287" s="3"/>
      <c r="AK287" s="3"/>
      <c r="AL287" s="3"/>
      <c r="AM287" s="3"/>
      <c r="AN287" s="3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  <c r="BI287" s="208"/>
      <c r="BJ287"/>
      <c r="BK287"/>
      <c r="BL287"/>
      <c r="BM287"/>
      <c r="BN287"/>
      <c r="BO287"/>
      <c r="BP287"/>
      <c r="BQ287"/>
      <c r="BR287"/>
      <c r="BS287" s="3"/>
    </row>
    <row r="288" spans="17:71" s="1" customFormat="1" ht="19.5" customHeight="1">
      <c r="Q288" s="94"/>
      <c r="R288" s="131">
        <v>6</v>
      </c>
      <c r="S288" s="467"/>
      <c r="T288" s="467"/>
      <c r="U288" s="467"/>
      <c r="V288" s="468"/>
      <c r="W288" s="132">
        <v>6</v>
      </c>
      <c r="X288" s="469"/>
      <c r="Y288" s="469"/>
      <c r="Z288" s="469"/>
      <c r="AA288" s="469"/>
      <c r="AB288" s="469"/>
      <c r="AC288" s="469"/>
      <c r="AD288" s="469"/>
      <c r="AE288" s="445"/>
      <c r="AF288" s="3"/>
      <c r="AG288" s="3"/>
      <c r="AH288" s="3"/>
      <c r="AI288" s="3"/>
      <c r="AJ288" s="3"/>
      <c r="AK288" s="3"/>
      <c r="AL288" s="3"/>
      <c r="AM288" s="3"/>
      <c r="AN288" s="3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/>
      <c r="BK288"/>
      <c r="BL288"/>
      <c r="BM288"/>
      <c r="BN288"/>
      <c r="BO288"/>
      <c r="BP288"/>
      <c r="BQ288"/>
      <c r="BR288"/>
      <c r="BS288" s="3"/>
    </row>
    <row r="289" spans="17:71" s="1" customFormat="1" ht="19.5" customHeight="1" thickBot="1">
      <c r="Q289" s="94"/>
      <c r="R289" s="134">
        <v>7</v>
      </c>
      <c r="S289" s="478"/>
      <c r="T289" s="478"/>
      <c r="U289" s="478"/>
      <c r="V289" s="479"/>
      <c r="W289" s="135">
        <v>7</v>
      </c>
      <c r="X289" s="480"/>
      <c r="Y289" s="480"/>
      <c r="Z289" s="480"/>
      <c r="AA289" s="480"/>
      <c r="AB289" s="480"/>
      <c r="AC289" s="480"/>
      <c r="AD289" s="480"/>
      <c r="AE289" s="445"/>
      <c r="AF289" s="3"/>
      <c r="AG289" s="3"/>
      <c r="AH289" s="3"/>
      <c r="AI289" s="3"/>
      <c r="AJ289" s="3"/>
      <c r="AK289" s="3"/>
      <c r="AL289" s="3"/>
      <c r="AM289" s="3"/>
      <c r="AN289" s="3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  <c r="BI289" s="208"/>
      <c r="BJ289"/>
      <c r="BK289"/>
      <c r="BL289"/>
      <c r="BM289"/>
      <c r="BN289"/>
      <c r="BO289"/>
      <c r="BP289"/>
      <c r="BQ289"/>
      <c r="BR289"/>
      <c r="BS289" s="3"/>
    </row>
    <row r="290" spans="17:71" s="1" customFormat="1" ht="15.75" thickBot="1">
      <c r="Q290" s="94"/>
      <c r="R290" s="136">
        <f>Q294*O294</f>
        <v>0</v>
      </c>
      <c r="S290" s="136">
        <f>R290*Q294</f>
        <v>0</v>
      </c>
      <c r="T290" s="136">
        <f>S290*R290</f>
        <v>0</v>
      </c>
      <c r="U290" s="136">
        <f>T290*S290</f>
        <v>0</v>
      </c>
      <c r="V290" s="136">
        <f>U290*T290</f>
        <v>0</v>
      </c>
      <c r="W290" s="136">
        <f>T290*S290</f>
        <v>0</v>
      </c>
      <c r="X290" s="136">
        <f aca="true" t="shared" si="55" ref="X290:AC290">W290*V290</f>
        <v>0</v>
      </c>
      <c r="Y290" s="136">
        <f t="shared" si="55"/>
        <v>0</v>
      </c>
      <c r="Z290" s="136">
        <f t="shared" si="55"/>
        <v>0</v>
      </c>
      <c r="AA290" s="136">
        <f t="shared" si="55"/>
        <v>0</v>
      </c>
      <c r="AB290" s="136">
        <f t="shared" si="55"/>
        <v>0</v>
      </c>
      <c r="AC290" s="136">
        <f t="shared" si="55"/>
        <v>0</v>
      </c>
      <c r="AD290" s="136">
        <f>W290*T290</f>
        <v>0</v>
      </c>
      <c r="AE290" s="445"/>
      <c r="AF290" s="3"/>
      <c r="AG290" s="3"/>
      <c r="AH290" s="3"/>
      <c r="AI290" s="3"/>
      <c r="AJ290" s="3"/>
      <c r="AK290" s="3"/>
      <c r="AL290" s="3"/>
      <c r="AM290" s="3"/>
      <c r="AN290" s="3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  <c r="BI290" s="208"/>
      <c r="BJ290"/>
      <c r="BK290"/>
      <c r="BL290"/>
      <c r="BM290"/>
      <c r="BN290"/>
      <c r="BO290"/>
      <c r="BP290"/>
      <c r="BQ290"/>
      <c r="BR290"/>
      <c r="BS290" s="3"/>
    </row>
    <row r="291" spans="17:71" s="1" customFormat="1" ht="18">
      <c r="Q291" s="94"/>
      <c r="R291" s="137" t="s">
        <v>123</v>
      </c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445"/>
      <c r="AF291" s="3"/>
      <c r="AG291" s="3"/>
      <c r="AH291" s="3"/>
      <c r="AI291" s="3"/>
      <c r="AJ291" s="3"/>
      <c r="AK291" s="3"/>
      <c r="AL291" s="3"/>
      <c r="AM291" s="3"/>
      <c r="AN291" s="3"/>
      <c r="AY291" s="208"/>
      <c r="AZ291" s="208"/>
      <c r="BA291" s="208"/>
      <c r="BB291" s="208"/>
      <c r="BC291" s="208"/>
      <c r="BD291" s="208"/>
      <c r="BE291" s="208"/>
      <c r="BF291" s="208"/>
      <c r="BG291" s="208"/>
      <c r="BH291" s="208"/>
      <c r="BI291" s="208"/>
      <c r="BJ291"/>
      <c r="BK291"/>
      <c r="BL291"/>
      <c r="BM291"/>
      <c r="BN291"/>
      <c r="BO291"/>
      <c r="BP291"/>
      <c r="BQ291"/>
      <c r="BR291"/>
      <c r="BS291" s="3"/>
    </row>
    <row r="292" spans="17:71" s="1" customFormat="1" ht="18">
      <c r="Q292" s="94"/>
      <c r="R292" s="139" t="s">
        <v>124</v>
      </c>
      <c r="S292" s="140"/>
      <c r="T292" s="140"/>
      <c r="U292" s="140"/>
      <c r="V292" s="140"/>
      <c r="W292" s="141" t="s">
        <v>125</v>
      </c>
      <c r="X292" s="140"/>
      <c r="Y292" s="140"/>
      <c r="Z292" s="140"/>
      <c r="AA292" s="140"/>
      <c r="AB292" s="140"/>
      <c r="AC292" s="140"/>
      <c r="AD292" s="140"/>
      <c r="AE292" s="445"/>
      <c r="AF292" s="3"/>
      <c r="AG292" s="3"/>
      <c r="AH292" s="3"/>
      <c r="AI292" s="3"/>
      <c r="AJ292" s="3"/>
      <c r="AK292" s="3"/>
      <c r="AL292" s="3"/>
      <c r="AM292" s="3"/>
      <c r="AN292" s="3"/>
      <c r="AY292" s="208"/>
      <c r="AZ292" s="208"/>
      <c r="BA292" s="208"/>
      <c r="BB292" s="208"/>
      <c r="BC292" s="208"/>
      <c r="BD292" s="208"/>
      <c r="BE292" s="208"/>
      <c r="BF292" s="208"/>
      <c r="BG292" s="208"/>
      <c r="BH292" s="208"/>
      <c r="BI292" s="208"/>
      <c r="BJ292"/>
      <c r="BK292"/>
      <c r="BL292"/>
      <c r="BM292"/>
      <c r="BN292"/>
      <c r="BO292"/>
      <c r="BP292"/>
      <c r="BQ292"/>
      <c r="BR292"/>
      <c r="BS292" s="3"/>
    </row>
    <row r="293" spans="17:71" s="1" customFormat="1" ht="18">
      <c r="Q293" s="94"/>
      <c r="R293" s="142">
        <v>0</v>
      </c>
      <c r="S293" s="474"/>
      <c r="T293" s="474"/>
      <c r="U293" s="474"/>
      <c r="V293" s="475"/>
      <c r="W293" s="476">
        <v>0</v>
      </c>
      <c r="X293" s="477"/>
      <c r="Y293" s="477"/>
      <c r="Z293" s="477"/>
      <c r="AA293" s="477"/>
      <c r="AB293" s="477"/>
      <c r="AC293" s="477"/>
      <c r="AD293" s="477"/>
      <c r="AE293" s="445"/>
      <c r="AF293" s="3"/>
      <c r="AG293" s="3"/>
      <c r="AH293" s="3"/>
      <c r="AI293" s="3"/>
      <c r="AJ293" s="3"/>
      <c r="AK293" s="3"/>
      <c r="AL293" s="3"/>
      <c r="AM293" s="3"/>
      <c r="AN293" s="3"/>
      <c r="AY293" s="208"/>
      <c r="AZ293" s="208"/>
      <c r="BA293" s="208"/>
      <c r="BB293" s="208"/>
      <c r="BC293" s="208"/>
      <c r="BD293" s="208"/>
      <c r="BE293" s="208"/>
      <c r="BF293" s="208"/>
      <c r="BG293" s="208"/>
      <c r="BH293" s="208"/>
      <c r="BI293" s="208"/>
      <c r="BJ293"/>
      <c r="BK293"/>
      <c r="BL293"/>
      <c r="BM293"/>
      <c r="BN293"/>
      <c r="BO293"/>
      <c r="BP293"/>
      <c r="BQ293"/>
      <c r="BR293"/>
      <c r="BS293" s="3"/>
    </row>
    <row r="294" spans="17:71" s="1" customFormat="1" ht="18">
      <c r="Q294" s="94"/>
      <c r="R294" s="143" t="s">
        <v>16</v>
      </c>
      <c r="S294" s="474"/>
      <c r="T294" s="474"/>
      <c r="U294" s="474"/>
      <c r="V294" s="475"/>
      <c r="W294" s="476"/>
      <c r="X294" s="477"/>
      <c r="Y294" s="477"/>
      <c r="Z294" s="477"/>
      <c r="AA294" s="477"/>
      <c r="AB294" s="477"/>
      <c r="AC294" s="477"/>
      <c r="AD294" s="477"/>
      <c r="AE294" s="445"/>
      <c r="AF294" s="3"/>
      <c r="AG294" s="3"/>
      <c r="AH294" s="3"/>
      <c r="AI294" s="3"/>
      <c r="AJ294" s="3"/>
      <c r="AK294" s="3"/>
      <c r="AL294" s="3"/>
      <c r="AM294" s="3"/>
      <c r="AN294" s="3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  <c r="BI294" s="208"/>
      <c r="BJ294"/>
      <c r="BK294"/>
      <c r="BL294"/>
      <c r="BM294"/>
      <c r="BN294"/>
      <c r="BO294"/>
      <c r="BP294"/>
      <c r="BQ294"/>
      <c r="BR294"/>
      <c r="BS294" s="3"/>
    </row>
    <row r="295" spans="17:71" s="1" customFormat="1" ht="18">
      <c r="Q295" s="94"/>
      <c r="R295" s="143" t="s">
        <v>17</v>
      </c>
      <c r="S295" s="474"/>
      <c r="T295" s="474"/>
      <c r="U295" s="474"/>
      <c r="V295" s="475"/>
      <c r="W295" s="476"/>
      <c r="X295" s="477"/>
      <c r="Y295" s="477"/>
      <c r="Z295" s="477"/>
      <c r="AA295" s="477"/>
      <c r="AB295" s="477"/>
      <c r="AC295" s="477"/>
      <c r="AD295" s="477"/>
      <c r="AE295" s="445"/>
      <c r="AF295" s="3"/>
      <c r="AG295" s="3"/>
      <c r="AH295" s="3"/>
      <c r="AI295" s="3"/>
      <c r="AJ295" s="3"/>
      <c r="AK295" s="3"/>
      <c r="AL295" s="3"/>
      <c r="AM295" s="3"/>
      <c r="AN295" s="3"/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  <c r="BI295" s="208"/>
      <c r="BJ295"/>
      <c r="BK295"/>
      <c r="BL295"/>
      <c r="BM295"/>
      <c r="BN295"/>
      <c r="BO295"/>
      <c r="BP295"/>
      <c r="BQ295"/>
      <c r="BR295"/>
      <c r="BS295" s="3"/>
    </row>
    <row r="296" spans="17:71" s="1" customFormat="1" ht="18">
      <c r="Q296" s="94"/>
      <c r="R296" s="143" t="s">
        <v>126</v>
      </c>
      <c r="S296" s="474"/>
      <c r="T296" s="474"/>
      <c r="U296" s="474"/>
      <c r="V296" s="475"/>
      <c r="W296" s="476"/>
      <c r="X296" s="477"/>
      <c r="Y296" s="477"/>
      <c r="Z296" s="477"/>
      <c r="AA296" s="477"/>
      <c r="AB296" s="477"/>
      <c r="AC296" s="477"/>
      <c r="AD296" s="477"/>
      <c r="AE296" s="445"/>
      <c r="AF296" s="3"/>
      <c r="AG296" s="3"/>
      <c r="AH296" s="3"/>
      <c r="AI296" s="3"/>
      <c r="AJ296" s="3"/>
      <c r="AK296" s="3"/>
      <c r="AL296" s="3"/>
      <c r="AM296" s="3"/>
      <c r="AN296" s="3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  <c r="BI296" s="208"/>
      <c r="BJ296"/>
      <c r="BK296"/>
      <c r="BL296"/>
      <c r="BM296"/>
      <c r="BN296"/>
      <c r="BO296"/>
      <c r="BP296"/>
      <c r="BQ296"/>
      <c r="BR296"/>
      <c r="BS296" s="3"/>
    </row>
    <row r="297" spans="17:71" s="1" customFormat="1" ht="18">
      <c r="Q297" s="94"/>
      <c r="R297" s="143" t="s">
        <v>127</v>
      </c>
      <c r="S297" s="474"/>
      <c r="T297" s="474"/>
      <c r="U297" s="474"/>
      <c r="V297" s="475"/>
      <c r="W297" s="476"/>
      <c r="X297" s="477"/>
      <c r="Y297" s="477"/>
      <c r="Z297" s="477"/>
      <c r="AA297" s="477"/>
      <c r="AB297" s="477"/>
      <c r="AC297" s="477"/>
      <c r="AD297" s="477"/>
      <c r="AE297" s="445"/>
      <c r="AF297" s="3"/>
      <c r="AG297" s="3"/>
      <c r="AH297" s="3"/>
      <c r="AI297" s="3"/>
      <c r="AJ297" s="3"/>
      <c r="AK297" s="3"/>
      <c r="AL297" s="3"/>
      <c r="AM297" s="3"/>
      <c r="AN297" s="3"/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  <c r="BI297" s="208"/>
      <c r="BJ297"/>
      <c r="BK297"/>
      <c r="BL297"/>
      <c r="BM297"/>
      <c r="BN297"/>
      <c r="BO297"/>
      <c r="BP297"/>
      <c r="BQ297"/>
      <c r="BR297"/>
      <c r="BS297" s="3"/>
    </row>
    <row r="298" spans="17:71" s="1" customFormat="1" ht="18">
      <c r="Q298" s="94"/>
      <c r="R298" s="143" t="s">
        <v>128</v>
      </c>
      <c r="S298" s="474"/>
      <c r="T298" s="474"/>
      <c r="U298" s="474"/>
      <c r="V298" s="475"/>
      <c r="W298" s="476"/>
      <c r="X298" s="477"/>
      <c r="Y298" s="477"/>
      <c r="Z298" s="477"/>
      <c r="AA298" s="477"/>
      <c r="AB298" s="477"/>
      <c r="AC298" s="477"/>
      <c r="AD298" s="477"/>
      <c r="AE298" s="445"/>
      <c r="AF298" s="3"/>
      <c r="AG298" s="3"/>
      <c r="AH298" s="3"/>
      <c r="AI298" s="3"/>
      <c r="AJ298" s="3"/>
      <c r="AK298" s="3"/>
      <c r="AL298" s="3"/>
      <c r="AM298" s="3"/>
      <c r="AN298" s="3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  <c r="BI298" s="208"/>
      <c r="BJ298"/>
      <c r="BK298"/>
      <c r="BL298"/>
      <c r="BM298"/>
      <c r="BN298"/>
      <c r="BO298"/>
      <c r="BP298"/>
      <c r="BQ298"/>
      <c r="BR298"/>
      <c r="BS298" s="3"/>
    </row>
    <row r="299" spans="17:71" s="1" customFormat="1" ht="18">
      <c r="Q299" s="94"/>
      <c r="R299" s="143" t="s">
        <v>129</v>
      </c>
      <c r="S299" s="474"/>
      <c r="T299" s="474"/>
      <c r="U299" s="474"/>
      <c r="V299" s="475"/>
      <c r="W299" s="476"/>
      <c r="X299" s="477"/>
      <c r="Y299" s="477"/>
      <c r="Z299" s="477"/>
      <c r="AA299" s="477"/>
      <c r="AB299" s="477"/>
      <c r="AC299" s="477"/>
      <c r="AD299" s="477"/>
      <c r="AE299" s="445"/>
      <c r="AF299" s="3"/>
      <c r="AG299" s="3"/>
      <c r="AH299" s="3"/>
      <c r="AI299" s="3"/>
      <c r="AJ299" s="3"/>
      <c r="AK299" s="3"/>
      <c r="AL299" s="3"/>
      <c r="AM299" s="3"/>
      <c r="AN299" s="3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  <c r="BI299" s="208"/>
      <c r="BJ299"/>
      <c r="BK299"/>
      <c r="BL299"/>
      <c r="BM299"/>
      <c r="BN299"/>
      <c r="BO299"/>
      <c r="BP299"/>
      <c r="BQ299"/>
      <c r="BR299"/>
      <c r="BS299" s="3"/>
    </row>
    <row r="300" spans="17:71" s="1" customFormat="1" ht="18">
      <c r="Q300" s="94"/>
      <c r="R300" s="143" t="s">
        <v>130</v>
      </c>
      <c r="S300" s="474"/>
      <c r="T300" s="474"/>
      <c r="U300" s="474"/>
      <c r="V300" s="475"/>
      <c r="W300" s="476"/>
      <c r="X300" s="477"/>
      <c r="Y300" s="477"/>
      <c r="Z300" s="477"/>
      <c r="AA300" s="477"/>
      <c r="AB300" s="477"/>
      <c r="AC300" s="477"/>
      <c r="AD300" s="477"/>
      <c r="AE300" s="445"/>
      <c r="AF300" s="3"/>
      <c r="AG300" s="3"/>
      <c r="AH300" s="3"/>
      <c r="AI300" s="3"/>
      <c r="AJ300" s="3"/>
      <c r="AK300" s="3"/>
      <c r="AL300" s="3"/>
      <c r="AM300" s="3"/>
      <c r="AN300" s="3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  <c r="BI300" s="208"/>
      <c r="BJ300"/>
      <c r="BK300"/>
      <c r="BL300"/>
      <c r="BM300"/>
      <c r="BN300"/>
      <c r="BO300"/>
      <c r="BP300"/>
      <c r="BQ300"/>
      <c r="BR300"/>
      <c r="BS300" s="3"/>
    </row>
    <row r="301" spans="17:71" s="1" customFormat="1" ht="18">
      <c r="Q301" s="94"/>
      <c r="R301" s="143" t="s">
        <v>131</v>
      </c>
      <c r="S301" s="474"/>
      <c r="T301" s="474"/>
      <c r="U301" s="474"/>
      <c r="V301" s="475"/>
      <c r="W301" s="476"/>
      <c r="X301" s="477"/>
      <c r="Y301" s="477"/>
      <c r="Z301" s="477"/>
      <c r="AA301" s="477"/>
      <c r="AB301" s="477"/>
      <c r="AC301" s="477"/>
      <c r="AD301" s="477"/>
      <c r="AE301" s="591"/>
      <c r="AF301" s="3"/>
      <c r="AG301" s="3"/>
      <c r="AH301" s="3"/>
      <c r="AI301" s="3"/>
      <c r="AJ301" s="3"/>
      <c r="AK301" s="3"/>
      <c r="AL301" s="3"/>
      <c r="AM301" s="3"/>
      <c r="AN301" s="3"/>
      <c r="AY301" s="208"/>
      <c r="AZ301" s="208"/>
      <c r="BA301" s="208"/>
      <c r="BB301" s="208"/>
      <c r="BC301" s="208"/>
      <c r="BD301" s="208"/>
      <c r="BE301" s="208"/>
      <c r="BF301" s="208"/>
      <c r="BG301" s="208"/>
      <c r="BH301" s="208"/>
      <c r="BI301" s="208"/>
      <c r="BJ301"/>
      <c r="BK301"/>
      <c r="BL301"/>
      <c r="BM301"/>
      <c r="BN301"/>
      <c r="BO301"/>
      <c r="BP301"/>
      <c r="BQ301"/>
      <c r="BR301"/>
      <c r="BS301" s="3"/>
    </row>
    <row r="302" spans="17:71" s="1" customFormat="1" ht="18" customHeight="1">
      <c r="Q302" s="94"/>
      <c r="R302" s="143" t="s">
        <v>132</v>
      </c>
      <c r="S302" s="474"/>
      <c r="T302" s="474"/>
      <c r="U302" s="474"/>
      <c r="V302" s="475"/>
      <c r="W302" s="476"/>
      <c r="X302" s="477"/>
      <c r="Y302" s="477"/>
      <c r="Z302" s="477"/>
      <c r="AA302" s="477"/>
      <c r="AB302" s="477"/>
      <c r="AC302" s="477"/>
      <c r="AD302" s="477"/>
      <c r="AE302" s="584" t="str">
        <f>AE259</f>
        <v>N° 5</v>
      </c>
      <c r="AF302" s="3"/>
      <c r="AG302" s="3"/>
      <c r="AH302" s="3"/>
      <c r="AI302" s="3"/>
      <c r="AJ302" s="3"/>
      <c r="AK302" s="3"/>
      <c r="AL302" s="3"/>
      <c r="AM302" s="3"/>
      <c r="AN302" s="3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  <c r="BI302" s="208"/>
      <c r="BJ302"/>
      <c r="BK302"/>
      <c r="BL302"/>
      <c r="BM302"/>
      <c r="BN302"/>
      <c r="BO302"/>
      <c r="BP302"/>
      <c r="BQ302"/>
      <c r="BR302"/>
      <c r="BS302" s="3"/>
    </row>
    <row r="303" spans="17:71" s="1" customFormat="1" ht="18">
      <c r="Q303" s="94"/>
      <c r="R303" s="143" t="s">
        <v>133</v>
      </c>
      <c r="S303" s="474"/>
      <c r="T303" s="474"/>
      <c r="U303" s="474"/>
      <c r="V303" s="475"/>
      <c r="W303" s="476"/>
      <c r="X303" s="477"/>
      <c r="Y303" s="477"/>
      <c r="Z303" s="477"/>
      <c r="AA303" s="477"/>
      <c r="AB303" s="477"/>
      <c r="AC303" s="477"/>
      <c r="AD303" s="477"/>
      <c r="AE303" s="585"/>
      <c r="AF303" s="3"/>
      <c r="AG303" s="3"/>
      <c r="AH303" s="3"/>
      <c r="AI303" s="3"/>
      <c r="AJ303" s="3"/>
      <c r="AK303" s="3"/>
      <c r="AL303" s="3"/>
      <c r="AM303" s="3"/>
      <c r="AN303" s="3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  <c r="BI303" s="208"/>
      <c r="BJ303"/>
      <c r="BK303"/>
      <c r="BL303"/>
      <c r="BM303"/>
      <c r="BN303"/>
      <c r="BO303"/>
      <c r="BP303"/>
      <c r="BQ303"/>
      <c r="BR303"/>
      <c r="BS303" s="3"/>
    </row>
    <row r="304" spans="17:71" s="1" customFormat="1" ht="28.5" customHeight="1" thickBot="1">
      <c r="Q304" s="94"/>
      <c r="R304" s="144" t="s">
        <v>134</v>
      </c>
      <c r="S304" s="484"/>
      <c r="T304" s="484"/>
      <c r="U304" s="484"/>
      <c r="V304" s="485"/>
      <c r="W304" s="486"/>
      <c r="X304" s="487"/>
      <c r="Y304" s="487"/>
      <c r="Z304" s="487"/>
      <c r="AA304" s="487"/>
      <c r="AB304" s="487"/>
      <c r="AC304" s="487"/>
      <c r="AD304" s="487"/>
      <c r="AE304" s="586"/>
      <c r="AF304" s="3"/>
      <c r="AG304" s="3"/>
      <c r="AH304" s="3"/>
      <c r="AI304" s="3"/>
      <c r="AJ304" s="3"/>
      <c r="AK304" s="3"/>
      <c r="AL304" s="3"/>
      <c r="AM304" s="3"/>
      <c r="AN304" s="3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  <c r="BI304" s="208"/>
      <c r="BJ304"/>
      <c r="BK304"/>
      <c r="BL304"/>
      <c r="BM304"/>
      <c r="BN304"/>
      <c r="BO304"/>
      <c r="BP304"/>
      <c r="BQ304"/>
      <c r="BR304"/>
      <c r="BS304" s="3"/>
    </row>
    <row r="305" spans="32:71" s="1" customFormat="1" ht="15">
      <c r="AF305" s="3"/>
      <c r="AG305" s="3"/>
      <c r="AH305" s="3"/>
      <c r="AI305" s="3"/>
      <c r="AJ305" s="3"/>
      <c r="AK305" s="3"/>
      <c r="AL305" s="3"/>
      <c r="AM305" s="3"/>
      <c r="AN305" s="3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/>
      <c r="BK305"/>
      <c r="BL305"/>
      <c r="BM305"/>
      <c r="BN305"/>
      <c r="BO305"/>
      <c r="BP305"/>
      <c r="BQ305"/>
      <c r="BR305"/>
      <c r="BS305" s="3"/>
    </row>
    <row r="306" spans="32:71" s="1" customFormat="1" ht="15">
      <c r="AF306" s="3"/>
      <c r="AG306" s="3"/>
      <c r="AH306" s="3"/>
      <c r="AI306" s="3"/>
      <c r="AJ306" s="3"/>
      <c r="AK306" s="3"/>
      <c r="AL306" s="3"/>
      <c r="AM306" s="3"/>
      <c r="AN306" s="3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/>
      <c r="BK306"/>
      <c r="BL306"/>
      <c r="BM306"/>
      <c r="BN306"/>
      <c r="BO306"/>
      <c r="BP306"/>
      <c r="BQ306"/>
      <c r="BR306"/>
      <c r="BS306" s="3"/>
    </row>
    <row r="307" spans="32:71" s="1" customFormat="1" ht="15">
      <c r="AF307" s="3"/>
      <c r="AG307" s="3"/>
      <c r="AH307" s="3"/>
      <c r="AI307" s="3"/>
      <c r="AJ307" s="3"/>
      <c r="AK307" s="3"/>
      <c r="AL307" s="3"/>
      <c r="AM307" s="3"/>
      <c r="AN307" s="3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  <c r="BI307" s="208"/>
      <c r="BJ307"/>
      <c r="BK307"/>
      <c r="BL307"/>
      <c r="BM307"/>
      <c r="BN307"/>
      <c r="BO307"/>
      <c r="BP307"/>
      <c r="BQ307"/>
      <c r="BR307"/>
      <c r="BS307" s="3"/>
    </row>
    <row r="308" spans="5:71" s="1" customFormat="1" ht="15">
      <c r="E308" s="3"/>
      <c r="P308" s="3"/>
      <c r="AF308" s="3"/>
      <c r="AG308" s="3"/>
      <c r="AH308" s="3"/>
      <c r="AI308" s="3"/>
      <c r="AJ308" s="3"/>
      <c r="AK308" s="3"/>
      <c r="AL308" s="3"/>
      <c r="AM308" s="3"/>
      <c r="AN308" s="3"/>
      <c r="AY308" s="208"/>
      <c r="AZ308" s="208"/>
      <c r="BA308" s="208"/>
      <c r="BB308" s="208"/>
      <c r="BC308" s="208"/>
      <c r="BD308" s="208"/>
      <c r="BE308" s="208"/>
      <c r="BF308" s="208"/>
      <c r="BG308" s="208"/>
      <c r="BH308" s="208"/>
      <c r="BI308" s="208"/>
      <c r="BJ308"/>
      <c r="BK308"/>
      <c r="BL308"/>
      <c r="BM308"/>
      <c r="BN308"/>
      <c r="BO308"/>
      <c r="BP308"/>
      <c r="BQ308"/>
      <c r="BR308"/>
      <c r="BS308" s="3"/>
    </row>
    <row r="309" spans="5:71" s="1" customFormat="1" ht="15">
      <c r="E309" s="3"/>
      <c r="P309" s="3"/>
      <c r="AF309" s="3"/>
      <c r="AG309" s="3"/>
      <c r="AH309" s="3"/>
      <c r="AI309" s="3"/>
      <c r="AJ309" s="3"/>
      <c r="AK309" s="3"/>
      <c r="AL309" s="3"/>
      <c r="AM309" s="3"/>
      <c r="AN309" s="3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/>
      <c r="BK309"/>
      <c r="BL309"/>
      <c r="BM309"/>
      <c r="BN309"/>
      <c r="BO309"/>
      <c r="BP309"/>
      <c r="BQ309"/>
      <c r="BR309"/>
      <c r="BS309" s="3"/>
    </row>
    <row r="310" spans="5:71" s="1" customFormat="1" ht="15">
      <c r="E310" s="3"/>
      <c r="P310" s="3"/>
      <c r="AF310" s="3"/>
      <c r="AG310" s="3"/>
      <c r="AH310" s="3"/>
      <c r="AI310" s="3"/>
      <c r="AJ310" s="3"/>
      <c r="AK310" s="3"/>
      <c r="AL310" s="3"/>
      <c r="AM310" s="3"/>
      <c r="AN310" s="3"/>
      <c r="AY310" s="208"/>
      <c r="AZ310" s="208"/>
      <c r="BA310" s="208"/>
      <c r="BB310" s="208"/>
      <c r="BC310" s="208"/>
      <c r="BD310" s="208"/>
      <c r="BE310" s="208"/>
      <c r="BF310" s="208"/>
      <c r="BG310" s="208"/>
      <c r="BH310" s="208"/>
      <c r="BI310" s="208"/>
      <c r="BJ310"/>
      <c r="BK310"/>
      <c r="BL310"/>
      <c r="BM310"/>
      <c r="BN310"/>
      <c r="BO310"/>
      <c r="BP310"/>
      <c r="BQ310"/>
      <c r="BR310"/>
      <c r="BS310" s="3"/>
    </row>
    <row r="311" spans="5:71" s="1" customFormat="1" ht="12.75" customHeight="1">
      <c r="E311" s="3"/>
      <c r="P311" s="3"/>
      <c r="AF311" s="3"/>
      <c r="AG311" s="3"/>
      <c r="AH311" s="3"/>
      <c r="AI311" s="3"/>
      <c r="AJ311" s="3"/>
      <c r="AK311" s="3"/>
      <c r="AL311" s="3"/>
      <c r="AM311" s="3"/>
      <c r="AN311" s="3"/>
      <c r="AY311" s="208"/>
      <c r="AZ311" s="208"/>
      <c r="BA311" s="208"/>
      <c r="BB311" s="208"/>
      <c r="BC311" s="208"/>
      <c r="BD311" s="208"/>
      <c r="BE311" s="208"/>
      <c r="BF311" s="208"/>
      <c r="BG311" s="208"/>
      <c r="BH311" s="208"/>
      <c r="BI311" s="208"/>
      <c r="BJ311"/>
      <c r="BK311"/>
      <c r="BL311"/>
      <c r="BM311"/>
      <c r="BN311"/>
      <c r="BO311"/>
      <c r="BP311"/>
      <c r="BQ311"/>
      <c r="BR311"/>
      <c r="BS311" s="3"/>
    </row>
    <row r="312" spans="5:71" s="1" customFormat="1" ht="15">
      <c r="E312" s="3"/>
      <c r="P312" s="3"/>
      <c r="AF312" s="3"/>
      <c r="AG312" s="3"/>
      <c r="AH312" s="3"/>
      <c r="AI312" s="3"/>
      <c r="AJ312" s="3"/>
      <c r="AK312" s="3"/>
      <c r="AL312" s="3"/>
      <c r="AM312" s="3"/>
      <c r="AN312" s="3"/>
      <c r="AY312" s="208"/>
      <c r="AZ312" s="208"/>
      <c r="BA312" s="208"/>
      <c r="BB312" s="208"/>
      <c r="BC312" s="208"/>
      <c r="BD312" s="208"/>
      <c r="BE312" s="208"/>
      <c r="BF312" s="208"/>
      <c r="BG312" s="208"/>
      <c r="BH312" s="208"/>
      <c r="BI312" s="208"/>
      <c r="BJ312"/>
      <c r="BK312"/>
      <c r="BL312"/>
      <c r="BM312"/>
      <c r="BN312"/>
      <c r="BO312"/>
      <c r="BP312"/>
      <c r="BQ312"/>
      <c r="BR312"/>
      <c r="BS312" s="3"/>
    </row>
    <row r="313" spans="5:71" s="1" customFormat="1" ht="15">
      <c r="E313" s="3"/>
      <c r="P313" s="3"/>
      <c r="AF313" s="3"/>
      <c r="AG313" s="3"/>
      <c r="AH313" s="3"/>
      <c r="AI313" s="3"/>
      <c r="AJ313" s="3"/>
      <c r="AK313" s="3"/>
      <c r="AL313" s="3"/>
      <c r="AM313" s="3"/>
      <c r="AN313" s="3"/>
      <c r="AY313" s="208"/>
      <c r="AZ313" s="208"/>
      <c r="BA313" s="208"/>
      <c r="BB313" s="208"/>
      <c r="BC313" s="208"/>
      <c r="BD313" s="208"/>
      <c r="BE313" s="208"/>
      <c r="BF313" s="208"/>
      <c r="BG313" s="208"/>
      <c r="BH313" s="208"/>
      <c r="BI313" s="208"/>
      <c r="BJ313"/>
      <c r="BK313"/>
      <c r="BL313"/>
      <c r="BM313"/>
      <c r="BN313"/>
      <c r="BO313"/>
      <c r="BP313"/>
      <c r="BQ313"/>
      <c r="BR313"/>
      <c r="BS313" s="3"/>
    </row>
    <row r="314" spans="5:71" s="1" customFormat="1" ht="15">
      <c r="E314" s="3"/>
      <c r="P314" s="3"/>
      <c r="AF314" s="3"/>
      <c r="AG314" s="3"/>
      <c r="AH314" s="3"/>
      <c r="AI314" s="3"/>
      <c r="AJ314" s="3"/>
      <c r="AK314" s="3"/>
      <c r="AL314" s="3"/>
      <c r="AM314" s="3"/>
      <c r="AN314" s="3"/>
      <c r="AY314" s="208"/>
      <c r="AZ314" s="208"/>
      <c r="BA314" s="208"/>
      <c r="BB314" s="208"/>
      <c r="BC314" s="208"/>
      <c r="BD314" s="208"/>
      <c r="BE314" s="208"/>
      <c r="BF314" s="208"/>
      <c r="BG314" s="208"/>
      <c r="BH314" s="208"/>
      <c r="BI314" s="208"/>
      <c r="BJ314"/>
      <c r="BK314"/>
      <c r="BL314"/>
      <c r="BM314"/>
      <c r="BN314"/>
      <c r="BO314"/>
      <c r="BP314"/>
      <c r="BQ314"/>
      <c r="BR314"/>
      <c r="BS314" s="3"/>
    </row>
    <row r="315" spans="5:71" s="1" customFormat="1" ht="15">
      <c r="E315" s="3"/>
      <c r="P315" s="3"/>
      <c r="AF315" s="3"/>
      <c r="AG315" s="3"/>
      <c r="AH315" s="3"/>
      <c r="AI315" s="3"/>
      <c r="AJ315" s="3"/>
      <c r="AK315" s="3"/>
      <c r="AL315" s="3"/>
      <c r="AM315" s="3"/>
      <c r="AN315" s="3"/>
      <c r="AY315" s="208"/>
      <c r="AZ315" s="208"/>
      <c r="BA315" s="208"/>
      <c r="BB315" s="208"/>
      <c r="BC315" s="208"/>
      <c r="BD315" s="208"/>
      <c r="BE315" s="208"/>
      <c r="BF315" s="208"/>
      <c r="BG315" s="208"/>
      <c r="BH315" s="208"/>
      <c r="BI315" s="208"/>
      <c r="BJ315"/>
      <c r="BK315"/>
      <c r="BL315"/>
      <c r="BM315"/>
      <c r="BN315"/>
      <c r="BO315"/>
      <c r="BP315"/>
      <c r="BQ315"/>
      <c r="BR315"/>
      <c r="BS315" s="3"/>
    </row>
    <row r="316" spans="5:71" s="1" customFormat="1" ht="15">
      <c r="E316" s="3"/>
      <c r="P316" s="3"/>
      <c r="AF316" s="3"/>
      <c r="AG316" s="3"/>
      <c r="AH316" s="3"/>
      <c r="AI316" s="3"/>
      <c r="AJ316" s="3"/>
      <c r="AK316" s="3"/>
      <c r="AL316" s="3"/>
      <c r="AM316" s="3"/>
      <c r="AN316" s="3"/>
      <c r="AY316" s="208"/>
      <c r="AZ316" s="208"/>
      <c r="BA316" s="208"/>
      <c r="BB316" s="208"/>
      <c r="BC316" s="208"/>
      <c r="BD316" s="208"/>
      <c r="BE316" s="208"/>
      <c r="BF316" s="208"/>
      <c r="BG316" s="208"/>
      <c r="BH316" s="208"/>
      <c r="BI316" s="208"/>
      <c r="BJ316"/>
      <c r="BK316"/>
      <c r="BL316"/>
      <c r="BM316"/>
      <c r="BN316"/>
      <c r="BO316"/>
      <c r="BP316"/>
      <c r="BQ316"/>
      <c r="BR316"/>
      <c r="BS316" s="3"/>
    </row>
    <row r="317" spans="5:71" s="1" customFormat="1" ht="15">
      <c r="E317" s="3"/>
      <c r="P317" s="3"/>
      <c r="AF317" s="3"/>
      <c r="AG317" s="3"/>
      <c r="AH317" s="3"/>
      <c r="AI317" s="3"/>
      <c r="AJ317" s="3"/>
      <c r="AK317" s="3"/>
      <c r="AL317" s="3"/>
      <c r="AM317" s="3"/>
      <c r="AN317" s="3"/>
      <c r="AY317" s="208"/>
      <c r="AZ317" s="208"/>
      <c r="BA317" s="208"/>
      <c r="BB317" s="208"/>
      <c r="BC317" s="208"/>
      <c r="BD317" s="208"/>
      <c r="BE317" s="208"/>
      <c r="BF317" s="208"/>
      <c r="BG317" s="208"/>
      <c r="BH317" s="208"/>
      <c r="BI317" s="208"/>
      <c r="BJ317"/>
      <c r="BK317"/>
      <c r="BL317"/>
      <c r="BM317"/>
      <c r="BN317"/>
      <c r="BO317"/>
      <c r="BP317"/>
      <c r="BQ317"/>
      <c r="BR317"/>
      <c r="BS317" s="3"/>
    </row>
    <row r="318" spans="5:71" s="1" customFormat="1" ht="15">
      <c r="E318" s="3"/>
      <c r="P318" s="3"/>
      <c r="AF318" s="3"/>
      <c r="AG318" s="3"/>
      <c r="AH318" s="3"/>
      <c r="AI318" s="3"/>
      <c r="AJ318" s="3"/>
      <c r="AK318" s="3"/>
      <c r="AL318" s="3"/>
      <c r="AM318" s="3"/>
      <c r="AN318" s="3"/>
      <c r="AY318" s="208"/>
      <c r="AZ318" s="208"/>
      <c r="BA318" s="208"/>
      <c r="BB318" s="208"/>
      <c r="BC318" s="208"/>
      <c r="BD318" s="208"/>
      <c r="BE318" s="208"/>
      <c r="BF318" s="208"/>
      <c r="BG318" s="208"/>
      <c r="BH318" s="208"/>
      <c r="BI318" s="208"/>
      <c r="BJ318"/>
      <c r="BK318"/>
      <c r="BL318"/>
      <c r="BM318"/>
      <c r="BN318"/>
      <c r="BO318"/>
      <c r="BP318"/>
      <c r="BQ318"/>
      <c r="BR318"/>
      <c r="BS318" s="3"/>
    </row>
    <row r="319" spans="5:71" s="1" customFormat="1" ht="15">
      <c r="E319" s="3"/>
      <c r="P319" s="3"/>
      <c r="AF319" s="3"/>
      <c r="AG319" s="3"/>
      <c r="AH319" s="3"/>
      <c r="AI319" s="3"/>
      <c r="AJ319" s="3"/>
      <c r="AK319" s="3"/>
      <c r="AL319" s="3"/>
      <c r="AM319" s="3"/>
      <c r="AN319" s="3"/>
      <c r="AY319" s="208"/>
      <c r="AZ319" s="208"/>
      <c r="BA319" s="208"/>
      <c r="BB319" s="208"/>
      <c r="BC319" s="208"/>
      <c r="BD319" s="208"/>
      <c r="BE319" s="208"/>
      <c r="BF319" s="208"/>
      <c r="BG319" s="208"/>
      <c r="BH319" s="208"/>
      <c r="BI319" s="208"/>
      <c r="BJ319"/>
      <c r="BK319"/>
      <c r="BL319"/>
      <c r="BM319"/>
      <c r="BN319"/>
      <c r="BO319"/>
      <c r="BP319"/>
      <c r="BQ319"/>
      <c r="BR319"/>
      <c r="BS319" s="3"/>
    </row>
    <row r="320" spans="5:71" s="1" customFormat="1" ht="15">
      <c r="E320" s="3"/>
      <c r="P320" s="3"/>
      <c r="AF320" s="3"/>
      <c r="AG320" s="3"/>
      <c r="AH320" s="3"/>
      <c r="AI320" s="3"/>
      <c r="AJ320" s="3"/>
      <c r="AK320" s="3"/>
      <c r="AL320" s="3"/>
      <c r="AM320" s="3"/>
      <c r="AN320" s="3"/>
      <c r="AY320" s="208"/>
      <c r="AZ320" s="208"/>
      <c r="BA320" s="208"/>
      <c r="BB320" s="208"/>
      <c r="BC320" s="208"/>
      <c r="BD320" s="208"/>
      <c r="BE320" s="208"/>
      <c r="BF320" s="208"/>
      <c r="BG320" s="208"/>
      <c r="BH320" s="208"/>
      <c r="BI320" s="208"/>
      <c r="BJ320"/>
      <c r="BK320"/>
      <c r="BL320"/>
      <c r="BM320"/>
      <c r="BN320"/>
      <c r="BO320"/>
      <c r="BP320"/>
      <c r="BQ320"/>
      <c r="BR320"/>
      <c r="BS320" s="3"/>
    </row>
    <row r="321" spans="5:71" s="1" customFormat="1" ht="15">
      <c r="E321" s="3"/>
      <c r="P321" s="3"/>
      <c r="AF321" s="3"/>
      <c r="AG321" s="3"/>
      <c r="AH321" s="3"/>
      <c r="AI321" s="3"/>
      <c r="AJ321" s="3"/>
      <c r="AK321" s="3"/>
      <c r="AL321" s="3"/>
      <c r="AM321" s="3"/>
      <c r="AN321" s="3"/>
      <c r="AY321" s="208"/>
      <c r="AZ321" s="208"/>
      <c r="BA321" s="208"/>
      <c r="BB321" s="208"/>
      <c r="BC321" s="208"/>
      <c r="BD321" s="208"/>
      <c r="BE321" s="208"/>
      <c r="BF321" s="208"/>
      <c r="BG321" s="208"/>
      <c r="BH321" s="208"/>
      <c r="BI321" s="208"/>
      <c r="BJ321"/>
      <c r="BK321"/>
      <c r="BL321"/>
      <c r="BM321"/>
      <c r="BN321"/>
      <c r="BO321"/>
      <c r="BP321"/>
      <c r="BQ321"/>
      <c r="BR321"/>
      <c r="BS321" s="3"/>
    </row>
    <row r="322" spans="5:71" s="1" customFormat="1" ht="15">
      <c r="E322" s="3"/>
      <c r="P322" s="3"/>
      <c r="AF322" s="3"/>
      <c r="AG322" s="3"/>
      <c r="AH322" s="3"/>
      <c r="AI322" s="3"/>
      <c r="AJ322" s="3"/>
      <c r="AK322" s="3"/>
      <c r="AL322" s="3"/>
      <c r="AM322" s="3"/>
      <c r="AN322" s="3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  <c r="BI322" s="208"/>
      <c r="BJ322"/>
      <c r="BK322"/>
      <c r="BL322"/>
      <c r="BM322"/>
      <c r="BN322"/>
      <c r="BO322"/>
      <c r="BP322"/>
      <c r="BQ322"/>
      <c r="BR322"/>
      <c r="BS322" s="3"/>
    </row>
    <row r="323" spans="5:71" s="1" customFormat="1" ht="15">
      <c r="E323" s="3"/>
      <c r="P323" s="3"/>
      <c r="AF323" s="3"/>
      <c r="AG323" s="3"/>
      <c r="AH323" s="3"/>
      <c r="AI323" s="3"/>
      <c r="AJ323" s="3"/>
      <c r="AK323" s="3"/>
      <c r="AL323" s="3"/>
      <c r="AM323" s="3"/>
      <c r="AN323" s="3"/>
      <c r="AY323" s="208"/>
      <c r="AZ323" s="208"/>
      <c r="BA323" s="208"/>
      <c r="BB323" s="208"/>
      <c r="BC323" s="208"/>
      <c r="BD323" s="208"/>
      <c r="BE323" s="208"/>
      <c r="BF323" s="208"/>
      <c r="BG323" s="208"/>
      <c r="BH323" s="208"/>
      <c r="BI323" s="208"/>
      <c r="BJ323"/>
      <c r="BK323"/>
      <c r="BL323"/>
      <c r="BM323"/>
      <c r="BN323"/>
      <c r="BO323"/>
      <c r="BP323"/>
      <c r="BQ323"/>
      <c r="BR323"/>
      <c r="BS323" s="3"/>
    </row>
    <row r="324" spans="5:71" s="1" customFormat="1" ht="15">
      <c r="E324" s="3"/>
      <c r="P324" s="3"/>
      <c r="AF324" s="3"/>
      <c r="AG324" s="3"/>
      <c r="AH324" s="3"/>
      <c r="AI324" s="3"/>
      <c r="AJ324" s="3"/>
      <c r="AK324" s="3"/>
      <c r="AL324" s="3"/>
      <c r="AM324" s="3"/>
      <c r="AN324" s="3"/>
      <c r="AY324" s="208"/>
      <c r="AZ324" s="208"/>
      <c r="BA324" s="208"/>
      <c r="BB324" s="208"/>
      <c r="BC324" s="208"/>
      <c r="BD324" s="208"/>
      <c r="BE324" s="208"/>
      <c r="BF324" s="208"/>
      <c r="BG324" s="208"/>
      <c r="BH324" s="208"/>
      <c r="BI324" s="208"/>
      <c r="BJ324"/>
      <c r="BK324"/>
      <c r="BL324"/>
      <c r="BM324"/>
      <c r="BN324"/>
      <c r="BO324"/>
      <c r="BP324"/>
      <c r="BQ324"/>
      <c r="BR324"/>
      <c r="BS324" s="3"/>
    </row>
    <row r="325" spans="5:71" s="1" customFormat="1" ht="15">
      <c r="E325" s="3"/>
      <c r="P325" s="3"/>
      <c r="AF325" s="3"/>
      <c r="AG325" s="3"/>
      <c r="AH325" s="3"/>
      <c r="AI325" s="3"/>
      <c r="AJ325" s="3"/>
      <c r="AK325" s="3"/>
      <c r="AL325" s="3"/>
      <c r="AM325" s="3"/>
      <c r="AN325" s="3"/>
      <c r="AX325" s="3"/>
      <c r="AY325" s="208"/>
      <c r="AZ325" s="208"/>
      <c r="BA325" s="208"/>
      <c r="BB325" s="208"/>
      <c r="BC325" s="208"/>
      <c r="BD325" s="208"/>
      <c r="BE325" s="208"/>
      <c r="BF325" s="208"/>
      <c r="BG325" s="208"/>
      <c r="BH325" s="208"/>
      <c r="BI325" s="208"/>
      <c r="BJ325"/>
      <c r="BK325"/>
      <c r="BL325"/>
      <c r="BM325"/>
      <c r="BN325"/>
      <c r="BO325"/>
      <c r="BP325"/>
      <c r="BQ325"/>
      <c r="BR325"/>
      <c r="BS325" s="3"/>
    </row>
  </sheetData>
  <sheetProtection/>
  <mergeCells count="389">
    <mergeCell ref="BC19:BC20"/>
    <mergeCell ref="BE19:BE20"/>
    <mergeCell ref="BG19:BG20"/>
    <mergeCell ref="BI19:BI20"/>
    <mergeCell ref="BK19:BK20"/>
    <mergeCell ref="BD19:BD20"/>
    <mergeCell ref="BF19:BF20"/>
    <mergeCell ref="BH19:BH20"/>
    <mergeCell ref="BJ19:BJ20"/>
    <mergeCell ref="BB116:BD116"/>
    <mergeCell ref="BE116:BH116"/>
    <mergeCell ref="BB117:BD117"/>
    <mergeCell ref="BE117:BH117"/>
    <mergeCell ref="BB118:BD118"/>
    <mergeCell ref="BE118:BH118"/>
    <mergeCell ref="BB85:BD85"/>
    <mergeCell ref="BE85:BG85"/>
    <mergeCell ref="BH85:BJ85"/>
    <mergeCell ref="BK85:BM85"/>
    <mergeCell ref="BN85:BP85"/>
    <mergeCell ref="BB111:BD111"/>
    <mergeCell ref="BF111:BH111"/>
    <mergeCell ref="BB66:BC66"/>
    <mergeCell ref="BD66:BE66"/>
    <mergeCell ref="BF66:BG66"/>
    <mergeCell ref="BH66:BI66"/>
    <mergeCell ref="BJ66:BK66"/>
    <mergeCell ref="AZ68:AZ69"/>
    <mergeCell ref="BI54:BL55"/>
    <mergeCell ref="BC56:BC57"/>
    <mergeCell ref="BD56:BG57"/>
    <mergeCell ref="BH57:BH59"/>
    <mergeCell ref="BI57:BL58"/>
    <mergeCell ref="BC58:BC59"/>
    <mergeCell ref="BD58:BG59"/>
    <mergeCell ref="AE71:AE73"/>
    <mergeCell ref="R94:V94"/>
    <mergeCell ref="W94:AD94"/>
    <mergeCell ref="BI14:BJ14"/>
    <mergeCell ref="BK14:BL14"/>
    <mergeCell ref="AZ16:BB16"/>
    <mergeCell ref="BA44:BD44"/>
    <mergeCell ref="BA47:BH49"/>
    <mergeCell ref="BC54:BC55"/>
    <mergeCell ref="BD54:BG55"/>
    <mergeCell ref="AG75:AI75"/>
    <mergeCell ref="AG76:AI76"/>
    <mergeCell ref="AG90:AI90"/>
    <mergeCell ref="AG94:AI94"/>
    <mergeCell ref="S76:V76"/>
    <mergeCell ref="X76:AD76"/>
    <mergeCell ref="BE109:BH109"/>
    <mergeCell ref="BB110:BD110"/>
    <mergeCell ref="BF110:BH110"/>
    <mergeCell ref="AY2:BM2"/>
    <mergeCell ref="BC12:BL12"/>
    <mergeCell ref="BC14:BD14"/>
    <mergeCell ref="BE14:BF14"/>
    <mergeCell ref="BG14:BH14"/>
    <mergeCell ref="BL19:BL20"/>
    <mergeCell ref="BH54:BH56"/>
    <mergeCell ref="AE208:AE210"/>
    <mergeCell ref="AE212:AE214"/>
    <mergeCell ref="AE215:AE254"/>
    <mergeCell ref="AE255:AE257"/>
    <mergeCell ref="AE259:AE261"/>
    <mergeCell ref="BA109:BD109"/>
    <mergeCell ref="BB112:BD112"/>
    <mergeCell ref="BA114:BH114"/>
    <mergeCell ref="BA115:BD115"/>
    <mergeCell ref="BE115:BH115"/>
    <mergeCell ref="W298:AD298"/>
    <mergeCell ref="S299:V299"/>
    <mergeCell ref="W299:AD299"/>
    <mergeCell ref="X267:AD267"/>
    <mergeCell ref="S257:V257"/>
    <mergeCell ref="W257:AD257"/>
    <mergeCell ref="R259:AB261"/>
    <mergeCell ref="X264:AD264"/>
    <mergeCell ref="AE302:AE304"/>
    <mergeCell ref="W301:AD301"/>
    <mergeCell ref="S302:V302"/>
    <mergeCell ref="W302:AD302"/>
    <mergeCell ref="S303:V303"/>
    <mergeCell ref="W303:AD303"/>
    <mergeCell ref="S304:V304"/>
    <mergeCell ref="W304:AD304"/>
    <mergeCell ref="W293:AD293"/>
    <mergeCell ref="S294:V294"/>
    <mergeCell ref="W294:AD294"/>
    <mergeCell ref="S283:V283"/>
    <mergeCell ref="W300:AD300"/>
    <mergeCell ref="S295:V295"/>
    <mergeCell ref="W295:AD295"/>
    <mergeCell ref="S296:V296"/>
    <mergeCell ref="S289:V289"/>
    <mergeCell ref="X289:AD289"/>
    <mergeCell ref="S293:V293"/>
    <mergeCell ref="S300:V300"/>
    <mergeCell ref="AE118:AE120"/>
    <mergeCell ref="AE121:AE160"/>
    <mergeCell ref="AE161:AE163"/>
    <mergeCell ref="AE165:AE167"/>
    <mergeCell ref="AE168:AE207"/>
    <mergeCell ref="S298:V298"/>
    <mergeCell ref="X285:AD285"/>
    <mergeCell ref="S286:V286"/>
    <mergeCell ref="X286:AD286"/>
    <mergeCell ref="AE114:AE116"/>
    <mergeCell ref="AE74:AE113"/>
    <mergeCell ref="AE262:AE301"/>
    <mergeCell ref="S301:V301"/>
    <mergeCell ref="W296:AD296"/>
    <mergeCell ref="S297:V297"/>
    <mergeCell ref="W297:AD297"/>
    <mergeCell ref="S287:V287"/>
    <mergeCell ref="X287:AD287"/>
    <mergeCell ref="S288:V288"/>
    <mergeCell ref="X288:AD288"/>
    <mergeCell ref="R282:V282"/>
    <mergeCell ref="W282:AD282"/>
    <mergeCell ref="X283:AD283"/>
    <mergeCell ref="S284:V284"/>
    <mergeCell ref="X284:AD284"/>
    <mergeCell ref="S285:V285"/>
    <mergeCell ref="S254:V254"/>
    <mergeCell ref="W254:AD254"/>
    <mergeCell ref="S255:V255"/>
    <mergeCell ref="W255:AD255"/>
    <mergeCell ref="S256:V256"/>
    <mergeCell ref="W256:AD256"/>
    <mergeCell ref="AC259:AD259"/>
    <mergeCell ref="AC260:AD261"/>
    <mergeCell ref="R262:AD262"/>
    <mergeCell ref="S263:V263"/>
    <mergeCell ref="X263:AD263"/>
    <mergeCell ref="S264:V264"/>
    <mergeCell ref="S248:V248"/>
    <mergeCell ref="W248:AD248"/>
    <mergeCell ref="S249:V249"/>
    <mergeCell ref="W249:AD249"/>
    <mergeCell ref="S250:V250"/>
    <mergeCell ref="W250:AD250"/>
    <mergeCell ref="S251:V251"/>
    <mergeCell ref="W251:AD251"/>
    <mergeCell ref="S252:V252"/>
    <mergeCell ref="W252:AD252"/>
    <mergeCell ref="S253:V253"/>
    <mergeCell ref="W253:AD253"/>
    <mergeCell ref="S246:V246"/>
    <mergeCell ref="W246:AD246"/>
    <mergeCell ref="S247:V247"/>
    <mergeCell ref="W247:AD247"/>
    <mergeCell ref="S239:V239"/>
    <mergeCell ref="X239:AD239"/>
    <mergeCell ref="S240:V240"/>
    <mergeCell ref="X240:AD240"/>
    <mergeCell ref="S241:V241"/>
    <mergeCell ref="X241:AD241"/>
    <mergeCell ref="R235:V235"/>
    <mergeCell ref="W235:AD235"/>
    <mergeCell ref="S242:V242"/>
    <mergeCell ref="X242:AD242"/>
    <mergeCell ref="S236:V236"/>
    <mergeCell ref="X236:AD236"/>
    <mergeCell ref="S237:V237"/>
    <mergeCell ref="X237:AD237"/>
    <mergeCell ref="S238:V238"/>
    <mergeCell ref="X238:AD238"/>
    <mergeCell ref="S217:V217"/>
    <mergeCell ref="X217:AD217"/>
    <mergeCell ref="X220:AD220"/>
    <mergeCell ref="S210:V210"/>
    <mergeCell ref="W210:AD210"/>
    <mergeCell ref="R212:AB214"/>
    <mergeCell ref="AC212:AD212"/>
    <mergeCell ref="AC213:AD214"/>
    <mergeCell ref="R215:AD215"/>
    <mergeCell ref="S216:V216"/>
    <mergeCell ref="X216:AD216"/>
    <mergeCell ref="S204:V204"/>
    <mergeCell ref="W204:AD204"/>
    <mergeCell ref="S205:V205"/>
    <mergeCell ref="W205:AD205"/>
    <mergeCell ref="S206:V206"/>
    <mergeCell ref="W206:AD206"/>
    <mergeCell ref="S207:V207"/>
    <mergeCell ref="W207:AD207"/>
    <mergeCell ref="S208:V208"/>
    <mergeCell ref="W208:AD208"/>
    <mergeCell ref="S209:V209"/>
    <mergeCell ref="W209:AD209"/>
    <mergeCell ref="S195:V195"/>
    <mergeCell ref="X195:AD195"/>
    <mergeCell ref="S199:V199"/>
    <mergeCell ref="W199:AD199"/>
    <mergeCell ref="S200:V200"/>
    <mergeCell ref="W200:AD200"/>
    <mergeCell ref="S201:V201"/>
    <mergeCell ref="S191:V191"/>
    <mergeCell ref="X191:AD191"/>
    <mergeCell ref="W201:AD201"/>
    <mergeCell ref="S202:V202"/>
    <mergeCell ref="W202:AD202"/>
    <mergeCell ref="S203:V203"/>
    <mergeCell ref="W203:AD203"/>
    <mergeCell ref="S194:V194"/>
    <mergeCell ref="X194:AD194"/>
    <mergeCell ref="S192:V192"/>
    <mergeCell ref="X192:AD192"/>
    <mergeCell ref="S193:V193"/>
    <mergeCell ref="X193:AD193"/>
    <mergeCell ref="R188:V188"/>
    <mergeCell ref="W188:AD188"/>
    <mergeCell ref="S189:V189"/>
    <mergeCell ref="X189:AD189"/>
    <mergeCell ref="S190:V190"/>
    <mergeCell ref="X190:AD190"/>
    <mergeCell ref="R168:AD168"/>
    <mergeCell ref="S169:V169"/>
    <mergeCell ref="X169:AD169"/>
    <mergeCell ref="S170:V170"/>
    <mergeCell ref="X170:AD170"/>
    <mergeCell ref="X173:AD173"/>
    <mergeCell ref="S159:V159"/>
    <mergeCell ref="W159:AD159"/>
    <mergeCell ref="S160:V160"/>
    <mergeCell ref="W160:AD160"/>
    <mergeCell ref="S161:V161"/>
    <mergeCell ref="W161:AD161"/>
    <mergeCell ref="S162:V162"/>
    <mergeCell ref="W162:AD162"/>
    <mergeCell ref="S163:V163"/>
    <mergeCell ref="W163:AD163"/>
    <mergeCell ref="R165:AB167"/>
    <mergeCell ref="AC165:AD165"/>
    <mergeCell ref="AC166:AD167"/>
    <mergeCell ref="S153:V153"/>
    <mergeCell ref="W153:AD153"/>
    <mergeCell ref="S154:V154"/>
    <mergeCell ref="W154:AD154"/>
    <mergeCell ref="S155:V155"/>
    <mergeCell ref="W155:AD155"/>
    <mergeCell ref="S156:V156"/>
    <mergeCell ref="W156:AD156"/>
    <mergeCell ref="S157:V157"/>
    <mergeCell ref="W157:AD157"/>
    <mergeCell ref="S158:V158"/>
    <mergeCell ref="W158:AD158"/>
    <mergeCell ref="S148:V148"/>
    <mergeCell ref="X148:AD148"/>
    <mergeCell ref="S152:V152"/>
    <mergeCell ref="W152:AD152"/>
    <mergeCell ref="S144:V144"/>
    <mergeCell ref="X144:AD144"/>
    <mergeCell ref="S145:V145"/>
    <mergeCell ref="X145:AD145"/>
    <mergeCell ref="S146:V146"/>
    <mergeCell ref="X146:AD146"/>
    <mergeCell ref="S147:V147"/>
    <mergeCell ref="X147:AD147"/>
    <mergeCell ref="S143:V143"/>
    <mergeCell ref="X143:AD143"/>
    <mergeCell ref="S123:V123"/>
    <mergeCell ref="X123:AD123"/>
    <mergeCell ref="R141:V141"/>
    <mergeCell ref="W141:AD141"/>
    <mergeCell ref="S142:V142"/>
    <mergeCell ref="X142:AD142"/>
    <mergeCell ref="R118:AB120"/>
    <mergeCell ref="AC118:AD118"/>
    <mergeCell ref="AC119:AD120"/>
    <mergeCell ref="R121:AD121"/>
    <mergeCell ref="S122:V122"/>
    <mergeCell ref="X122:AD122"/>
    <mergeCell ref="X126:AD126"/>
    <mergeCell ref="S111:V111"/>
    <mergeCell ref="W111:AD111"/>
    <mergeCell ref="S112:V112"/>
    <mergeCell ref="W112:AD112"/>
    <mergeCell ref="S113:V113"/>
    <mergeCell ref="W113:AD113"/>
    <mergeCell ref="S114:V114"/>
    <mergeCell ref="W114:AD114"/>
    <mergeCell ref="S115:V115"/>
    <mergeCell ref="S98:V98"/>
    <mergeCell ref="W115:AD115"/>
    <mergeCell ref="S116:V116"/>
    <mergeCell ref="W116:AD116"/>
    <mergeCell ref="S105:V105"/>
    <mergeCell ref="W105:AD105"/>
    <mergeCell ref="S106:V106"/>
    <mergeCell ref="W106:AD106"/>
    <mergeCell ref="S107:V107"/>
    <mergeCell ref="W107:AD107"/>
    <mergeCell ref="S101:V101"/>
    <mergeCell ref="X101:AD101"/>
    <mergeCell ref="W108:AD108"/>
    <mergeCell ref="S109:V109"/>
    <mergeCell ref="W109:AD109"/>
    <mergeCell ref="S110:V110"/>
    <mergeCell ref="W110:AD110"/>
    <mergeCell ref="S108:V108"/>
    <mergeCell ref="AF68:AJ69"/>
    <mergeCell ref="X98:AD98"/>
    <mergeCell ref="S99:V99"/>
    <mergeCell ref="X99:AD99"/>
    <mergeCell ref="S100:V100"/>
    <mergeCell ref="X100:AD100"/>
    <mergeCell ref="S96:V96"/>
    <mergeCell ref="X96:AD96"/>
    <mergeCell ref="S97:V97"/>
    <mergeCell ref="X97:AD97"/>
    <mergeCell ref="R71:AB73"/>
    <mergeCell ref="AC71:AD71"/>
    <mergeCell ref="AC72:AD73"/>
    <mergeCell ref="R74:AD74"/>
    <mergeCell ref="Y63:AD64"/>
    <mergeCell ref="S95:V95"/>
    <mergeCell ref="X95:AD95"/>
    <mergeCell ref="X79:AD79"/>
    <mergeCell ref="S75:V75"/>
    <mergeCell ref="X75:AD75"/>
    <mergeCell ref="B66:B67"/>
    <mergeCell ref="C66:F67"/>
    <mergeCell ref="AF66:AJ67"/>
    <mergeCell ref="AN66:AV67"/>
    <mergeCell ref="S67:U68"/>
    <mergeCell ref="V67:V68"/>
    <mergeCell ref="X67:X68"/>
    <mergeCell ref="Y67:AD68"/>
    <mergeCell ref="AE67:AE69"/>
    <mergeCell ref="AN68:AV69"/>
    <mergeCell ref="H62:O64"/>
    <mergeCell ref="AN64:AV65"/>
    <mergeCell ref="G65:G67"/>
    <mergeCell ref="H65:O67"/>
    <mergeCell ref="S65:U66"/>
    <mergeCell ref="V65:V66"/>
    <mergeCell ref="X65:X66"/>
    <mergeCell ref="Y65:AD66"/>
    <mergeCell ref="S63:V64"/>
    <mergeCell ref="X63:X64"/>
    <mergeCell ref="AC5:AD5"/>
    <mergeCell ref="AH5:AJ5"/>
    <mergeCell ref="B64:B65"/>
    <mergeCell ref="C64:F65"/>
    <mergeCell ref="AF64:AJ65"/>
    <mergeCell ref="B60:E61"/>
    <mergeCell ref="F61:O61"/>
    <mergeCell ref="B62:B63"/>
    <mergeCell ref="C62:F63"/>
    <mergeCell ref="G62:G64"/>
    <mergeCell ref="AK5:AM5"/>
    <mergeCell ref="AN5:AP5"/>
    <mergeCell ref="AQ5:AS5"/>
    <mergeCell ref="AT5:AV5"/>
    <mergeCell ref="C7:C8"/>
    <mergeCell ref="S7:S8"/>
    <mergeCell ref="U5:V5"/>
    <mergeCell ref="W5:X5"/>
    <mergeCell ref="Y5:Z5"/>
    <mergeCell ref="AA5:AB5"/>
    <mergeCell ref="Z4:AB4"/>
    <mergeCell ref="AE4:AE66"/>
    <mergeCell ref="AH4:AQ4"/>
    <mergeCell ref="AR4:AT4"/>
    <mergeCell ref="C5:E5"/>
    <mergeCell ref="F5:G5"/>
    <mergeCell ref="H5:I5"/>
    <mergeCell ref="J5:K5"/>
    <mergeCell ref="L5:M5"/>
    <mergeCell ref="N5:O5"/>
    <mergeCell ref="F2:M2"/>
    <mergeCell ref="N2:O2"/>
    <mergeCell ref="Z2:AB2"/>
    <mergeCell ref="AC2:AD2"/>
    <mergeCell ref="AE2:AE3"/>
    <mergeCell ref="AR2:AT2"/>
    <mergeCell ref="AU2:AV2"/>
    <mergeCell ref="C3:M3"/>
    <mergeCell ref="N3:O4"/>
    <mergeCell ref="Z3:AB3"/>
    <mergeCell ref="AC3:AD4"/>
    <mergeCell ref="AF3:AQ3"/>
    <mergeCell ref="AR3:AT3"/>
    <mergeCell ref="AU3:AV4"/>
    <mergeCell ref="F4:M4"/>
    <mergeCell ref="U4:Y4"/>
  </mergeCells>
  <hyperlinks>
    <hyperlink ref="AZ146" r:id="rId1" display="http://www.uprt.fr/place_du_chef_documents.htm"/>
    <hyperlink ref="AZ148" r:id="rId2" display="http://www.uprt.fr/copier_documents.html"/>
    <hyperlink ref="AZ150" r:id="rId3" display="http://www.hotellerie-restauration.ac-versailles.fr/spip.php?article1212"/>
    <hyperlink ref="AZ152" r:id="rId4" display="http://www.academie-nationale-cuisine.fr/documents.html"/>
  </hyperlinks>
  <printOptions horizontalCentered="1"/>
  <pageMargins left="0.25" right="0.25" top="0.75" bottom="0.75" header="0.3" footer="0.3"/>
  <pageSetup fitToHeight="1" fitToWidth="1" horizontalDpi="300" verticalDpi="300" orientation="portrait" paperSize="9" scale="47"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showZeros="0" zoomScale="78" zoomScaleNormal="78" zoomScalePageLayoutView="58" workbookViewId="0" topLeftCell="F1">
      <selection activeCell="K2" sqref="K2"/>
    </sheetView>
  </sheetViews>
  <sheetFormatPr defaultColWidth="11.421875" defaultRowHeight="15"/>
  <cols>
    <col min="1" max="1" width="11.421875" style="3" customWidth="1"/>
    <col min="2" max="2" width="5.421875" style="1" customWidth="1"/>
    <col min="3" max="3" width="43.57421875" style="1" customWidth="1"/>
    <col min="4" max="4" width="5.421875" style="1" customWidth="1"/>
    <col min="5" max="5" width="43.57421875" style="1" customWidth="1"/>
    <col min="6" max="6" width="5.421875" style="1" customWidth="1"/>
    <col min="7" max="7" width="43.57421875" style="1" customWidth="1"/>
    <col min="8" max="8" width="5.421875" style="1" customWidth="1"/>
    <col min="9" max="9" width="43.57421875" style="1" customWidth="1"/>
    <col min="10" max="10" width="3.421875" style="1" customWidth="1"/>
    <col min="11" max="11" width="13.7109375" style="1" customWidth="1"/>
    <col min="12" max="12" width="5.421875" style="1" customWidth="1"/>
    <col min="13" max="13" width="43.57421875" style="1" customWidth="1"/>
    <col min="14" max="14" width="5.421875" style="1" customWidth="1"/>
    <col min="15" max="15" width="43.57421875" style="1" customWidth="1"/>
    <col min="16" max="16" width="5.421875" style="1" customWidth="1"/>
    <col min="17" max="17" width="43.57421875" style="1" customWidth="1"/>
    <col min="18" max="18" width="5.421875" style="1" customWidth="1"/>
    <col min="19" max="19" width="43.57421875" style="1" customWidth="1"/>
    <col min="20" max="20" width="2.8515625" style="1" customWidth="1"/>
    <col min="21" max="16384" width="11.421875" style="3" customWidth="1"/>
  </cols>
  <sheetData>
    <row r="1" spans="2:20" ht="12.75"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</row>
    <row r="2" spans="2:20" ht="42.75" customHeight="1" thickBot="1"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</row>
    <row r="3" spans="2:20" ht="33.75" customHeight="1">
      <c r="B3" s="597" t="s">
        <v>305</v>
      </c>
      <c r="C3" s="597"/>
      <c r="D3" s="597"/>
      <c r="E3" s="597"/>
      <c r="F3" s="597"/>
      <c r="G3" s="597"/>
      <c r="H3" s="597"/>
      <c r="I3" s="597"/>
      <c r="J3" s="597"/>
      <c r="K3" s="364"/>
      <c r="L3" s="598" t="s">
        <v>306</v>
      </c>
      <c r="M3" s="598"/>
      <c r="N3" s="598"/>
      <c r="O3" s="598"/>
      <c r="P3" s="598"/>
      <c r="Q3" s="598"/>
      <c r="R3" s="598"/>
      <c r="S3" s="598"/>
      <c r="T3" s="598"/>
    </row>
    <row r="4" spans="2:20" ht="40.5" customHeight="1">
      <c r="B4" s="365"/>
      <c r="C4" s="367" t="s">
        <v>16</v>
      </c>
      <c r="D4" s="365"/>
      <c r="E4" s="367" t="s">
        <v>128</v>
      </c>
      <c r="F4" s="365"/>
      <c r="G4" s="367" t="s">
        <v>309</v>
      </c>
      <c r="H4" s="365"/>
      <c r="I4" s="367" t="s">
        <v>310</v>
      </c>
      <c r="J4" s="368"/>
      <c r="K4" s="364"/>
      <c r="L4" s="365"/>
      <c r="M4" s="369" t="s">
        <v>16</v>
      </c>
      <c r="N4" s="365"/>
      <c r="O4" s="369" t="s">
        <v>127</v>
      </c>
      <c r="P4" s="365"/>
      <c r="Q4" s="369" t="s">
        <v>131</v>
      </c>
      <c r="R4" s="365"/>
      <c r="S4" s="369" t="s">
        <v>310</v>
      </c>
      <c r="T4" s="368"/>
    </row>
    <row r="5" spans="1:20" ht="33.75" customHeight="1">
      <c r="A5" s="370"/>
      <c r="B5" s="398" t="s">
        <v>313</v>
      </c>
      <c r="C5" s="396" t="s">
        <v>314</v>
      </c>
      <c r="D5" s="373" t="s">
        <v>315</v>
      </c>
      <c r="E5" s="403" t="s">
        <v>316</v>
      </c>
      <c r="F5" s="400" t="s">
        <v>313</v>
      </c>
      <c r="G5" s="396" t="s">
        <v>317</v>
      </c>
      <c r="H5" s="374" t="s">
        <v>315</v>
      </c>
      <c r="I5" s="403" t="s">
        <v>318</v>
      </c>
      <c r="J5" s="368"/>
      <c r="K5" s="364"/>
      <c r="L5" s="401" t="s">
        <v>313</v>
      </c>
      <c r="M5" s="396" t="s">
        <v>319</v>
      </c>
      <c r="N5" s="375" t="s">
        <v>315</v>
      </c>
      <c r="O5" s="403" t="s">
        <v>320</v>
      </c>
      <c r="P5" s="402" t="s">
        <v>313</v>
      </c>
      <c r="Q5" s="396" t="s">
        <v>321</v>
      </c>
      <c r="R5" s="376" t="s">
        <v>315</v>
      </c>
      <c r="S5" s="403" t="s">
        <v>322</v>
      </c>
      <c r="T5" s="368"/>
    </row>
    <row r="6" spans="1:20" ht="30" customHeight="1">
      <c r="A6" s="377"/>
      <c r="B6" s="398" t="s">
        <v>325</v>
      </c>
      <c r="C6" s="396" t="s">
        <v>326</v>
      </c>
      <c r="D6" s="373" t="s">
        <v>327</v>
      </c>
      <c r="E6" s="403" t="s">
        <v>328</v>
      </c>
      <c r="F6" s="400" t="s">
        <v>325</v>
      </c>
      <c r="G6" s="396" t="s">
        <v>329</v>
      </c>
      <c r="H6" s="374" t="s">
        <v>327</v>
      </c>
      <c r="I6" s="403" t="s">
        <v>330</v>
      </c>
      <c r="J6" s="368"/>
      <c r="K6" s="364"/>
      <c r="L6" s="401" t="s">
        <v>325</v>
      </c>
      <c r="M6" s="396" t="s">
        <v>331</v>
      </c>
      <c r="N6" s="375" t="s">
        <v>327</v>
      </c>
      <c r="O6" s="403" t="s">
        <v>332</v>
      </c>
      <c r="P6" s="402" t="s">
        <v>325</v>
      </c>
      <c r="Q6" s="396" t="s">
        <v>333</v>
      </c>
      <c r="R6" s="376" t="s">
        <v>327</v>
      </c>
      <c r="S6" s="403" t="s">
        <v>334</v>
      </c>
      <c r="T6" s="368"/>
    </row>
    <row r="7" spans="2:20" ht="23.25">
      <c r="B7" s="398" t="s">
        <v>337</v>
      </c>
      <c r="C7" s="396" t="s">
        <v>338</v>
      </c>
      <c r="D7" s="373" t="s">
        <v>339</v>
      </c>
      <c r="E7" s="403" t="s">
        <v>340</v>
      </c>
      <c r="F7" s="400" t="s">
        <v>337</v>
      </c>
      <c r="G7" s="396" t="s">
        <v>341</v>
      </c>
      <c r="H7" s="374" t="s">
        <v>339</v>
      </c>
      <c r="I7" s="403" t="s">
        <v>342</v>
      </c>
      <c r="J7" s="368"/>
      <c r="K7" s="364"/>
      <c r="L7" s="401" t="s">
        <v>337</v>
      </c>
      <c r="M7" s="396" t="s">
        <v>343</v>
      </c>
      <c r="N7" s="375" t="s">
        <v>339</v>
      </c>
      <c r="O7" s="403" t="s">
        <v>344</v>
      </c>
      <c r="P7" s="402" t="s">
        <v>337</v>
      </c>
      <c r="Q7" s="396" t="s">
        <v>345</v>
      </c>
      <c r="R7" s="376" t="s">
        <v>339</v>
      </c>
      <c r="S7" s="403" t="s">
        <v>346</v>
      </c>
      <c r="T7" s="368"/>
    </row>
    <row r="8" spans="2:20" ht="46.5" customHeight="1">
      <c r="B8" s="398" t="s">
        <v>349</v>
      </c>
      <c r="C8" s="396" t="s">
        <v>350</v>
      </c>
      <c r="D8" s="373" t="s">
        <v>351</v>
      </c>
      <c r="E8" s="403" t="s">
        <v>340</v>
      </c>
      <c r="F8" s="400" t="s">
        <v>349</v>
      </c>
      <c r="G8" s="396" t="s">
        <v>352</v>
      </c>
      <c r="H8" s="374" t="s">
        <v>351</v>
      </c>
      <c r="I8" s="403" t="s">
        <v>353</v>
      </c>
      <c r="J8" s="368"/>
      <c r="K8" s="364"/>
      <c r="L8" s="401" t="s">
        <v>349</v>
      </c>
      <c r="M8" s="396" t="s">
        <v>354</v>
      </c>
      <c r="N8" s="375" t="s">
        <v>351</v>
      </c>
      <c r="O8" s="403" t="s">
        <v>355</v>
      </c>
      <c r="P8" s="378"/>
      <c r="Q8" s="369" t="s">
        <v>132</v>
      </c>
      <c r="R8" s="376" t="s">
        <v>351</v>
      </c>
      <c r="S8" s="403" t="s">
        <v>356</v>
      </c>
      <c r="T8" s="368"/>
    </row>
    <row r="9" spans="2:20" ht="27" customHeight="1">
      <c r="B9" s="398" t="s">
        <v>359</v>
      </c>
      <c r="C9" s="396" t="s">
        <v>360</v>
      </c>
      <c r="D9" s="373" t="s">
        <v>361</v>
      </c>
      <c r="E9" s="403" t="s">
        <v>362</v>
      </c>
      <c r="F9" s="400" t="s">
        <v>359</v>
      </c>
      <c r="G9" s="396" t="s">
        <v>363</v>
      </c>
      <c r="H9" s="379"/>
      <c r="I9" s="367" t="s">
        <v>364</v>
      </c>
      <c r="J9" s="368"/>
      <c r="K9" s="364"/>
      <c r="L9" s="380"/>
      <c r="M9" s="369" t="s">
        <v>17</v>
      </c>
      <c r="N9" s="375" t="s">
        <v>361</v>
      </c>
      <c r="O9" s="403" t="s">
        <v>365</v>
      </c>
      <c r="P9" s="402" t="s">
        <v>313</v>
      </c>
      <c r="Q9" s="396" t="s">
        <v>366</v>
      </c>
      <c r="R9" s="376" t="s">
        <v>361</v>
      </c>
      <c r="S9" s="403" t="s">
        <v>367</v>
      </c>
      <c r="T9" s="368"/>
    </row>
    <row r="10" spans="2:20" ht="27" customHeight="1">
      <c r="B10" s="398" t="s">
        <v>370</v>
      </c>
      <c r="C10" s="396" t="s">
        <v>371</v>
      </c>
      <c r="D10" s="365"/>
      <c r="E10" s="367" t="s">
        <v>129</v>
      </c>
      <c r="F10" s="400" t="s">
        <v>370</v>
      </c>
      <c r="G10" s="396" t="s">
        <v>372</v>
      </c>
      <c r="H10" s="374" t="s">
        <v>315</v>
      </c>
      <c r="I10" s="403" t="s">
        <v>373</v>
      </c>
      <c r="J10" s="368"/>
      <c r="K10" s="364"/>
      <c r="L10" s="401" t="s">
        <v>313</v>
      </c>
      <c r="M10" s="396" t="s">
        <v>374</v>
      </c>
      <c r="N10" s="375" t="s">
        <v>375</v>
      </c>
      <c r="O10" s="403" t="s">
        <v>376</v>
      </c>
      <c r="P10" s="378"/>
      <c r="Q10" s="369" t="s">
        <v>377</v>
      </c>
      <c r="R10" s="376" t="s">
        <v>375</v>
      </c>
      <c r="S10" s="403" t="s">
        <v>378</v>
      </c>
      <c r="T10" s="368"/>
    </row>
    <row r="11" spans="2:20" ht="23.25" customHeight="1">
      <c r="B11" s="398" t="s">
        <v>381</v>
      </c>
      <c r="C11" s="396" t="s">
        <v>382</v>
      </c>
      <c r="D11" s="373" t="s">
        <v>315</v>
      </c>
      <c r="E11" s="403" t="s">
        <v>383</v>
      </c>
      <c r="F11" s="400" t="s">
        <v>381</v>
      </c>
      <c r="G11" s="396" t="s">
        <v>384</v>
      </c>
      <c r="H11" s="374" t="s">
        <v>327</v>
      </c>
      <c r="I11" s="403" t="s">
        <v>385</v>
      </c>
      <c r="J11" s="368"/>
      <c r="K11" s="364"/>
      <c r="L11" s="401" t="s">
        <v>325</v>
      </c>
      <c r="M11" s="396" t="s">
        <v>386</v>
      </c>
      <c r="N11" s="375" t="s">
        <v>387</v>
      </c>
      <c r="O11" s="403" t="s">
        <v>388</v>
      </c>
      <c r="P11" s="402" t="s">
        <v>313</v>
      </c>
      <c r="Q11" s="396" t="s">
        <v>389</v>
      </c>
      <c r="R11" s="376" t="s">
        <v>387</v>
      </c>
      <c r="S11" s="403" t="s">
        <v>390</v>
      </c>
      <c r="T11" s="368"/>
    </row>
    <row r="12" spans="2:20" ht="23.25" customHeight="1">
      <c r="B12" s="365"/>
      <c r="C12" s="367" t="s">
        <v>17</v>
      </c>
      <c r="D12" s="365"/>
      <c r="E12" s="367" t="s">
        <v>130</v>
      </c>
      <c r="F12" s="400" t="s">
        <v>393</v>
      </c>
      <c r="G12" s="396" t="s">
        <v>394</v>
      </c>
      <c r="H12" s="374" t="s">
        <v>339</v>
      </c>
      <c r="I12" s="403" t="s">
        <v>395</v>
      </c>
      <c r="J12" s="368"/>
      <c r="K12" s="364"/>
      <c r="L12" s="401" t="s">
        <v>337</v>
      </c>
      <c r="M12" s="396" t="s">
        <v>396</v>
      </c>
      <c r="N12" s="380"/>
      <c r="O12" s="369" t="s">
        <v>128</v>
      </c>
      <c r="P12" s="402" t="s">
        <v>325</v>
      </c>
      <c r="Q12" s="396" t="s">
        <v>397</v>
      </c>
      <c r="R12" s="378"/>
      <c r="S12" s="369" t="s">
        <v>364</v>
      </c>
      <c r="T12" s="368"/>
    </row>
    <row r="13" spans="2:20" ht="26.25" customHeight="1">
      <c r="B13" s="398" t="s">
        <v>313</v>
      </c>
      <c r="C13" s="396" t="s">
        <v>399</v>
      </c>
      <c r="D13" s="373" t="s">
        <v>315</v>
      </c>
      <c r="E13" s="403" t="s">
        <v>400</v>
      </c>
      <c r="F13" s="381"/>
      <c r="G13" s="367" t="s">
        <v>310</v>
      </c>
      <c r="H13" s="379"/>
      <c r="I13" s="367" t="s">
        <v>401</v>
      </c>
      <c r="J13" s="368"/>
      <c r="K13" s="364"/>
      <c r="L13" s="401" t="s">
        <v>349</v>
      </c>
      <c r="M13" s="396" t="s">
        <v>402</v>
      </c>
      <c r="N13" s="375" t="s">
        <v>315</v>
      </c>
      <c r="O13" s="403" t="s">
        <v>403</v>
      </c>
      <c r="P13" s="402" t="s">
        <v>337</v>
      </c>
      <c r="Q13" s="396" t="s">
        <v>404</v>
      </c>
      <c r="R13" s="376" t="s">
        <v>315</v>
      </c>
      <c r="S13" s="403" t="s">
        <v>405</v>
      </c>
      <c r="T13" s="368"/>
    </row>
    <row r="14" spans="2:20" ht="22.5" customHeight="1">
      <c r="B14" s="365"/>
      <c r="C14" s="367" t="s">
        <v>126</v>
      </c>
      <c r="D14" s="365"/>
      <c r="E14" s="367" t="s">
        <v>132</v>
      </c>
      <c r="F14" s="400" t="s">
        <v>313</v>
      </c>
      <c r="G14" s="396" t="s">
        <v>407</v>
      </c>
      <c r="H14" s="374" t="s">
        <v>315</v>
      </c>
      <c r="I14" s="403" t="s">
        <v>408</v>
      </c>
      <c r="J14" s="368"/>
      <c r="K14" s="364"/>
      <c r="L14" s="401" t="s">
        <v>359</v>
      </c>
      <c r="M14" s="396" t="s">
        <v>409</v>
      </c>
      <c r="N14" s="375" t="s">
        <v>327</v>
      </c>
      <c r="O14" s="403" t="s">
        <v>410</v>
      </c>
      <c r="P14" s="402" t="s">
        <v>349</v>
      </c>
      <c r="Q14" s="396" t="s">
        <v>411</v>
      </c>
      <c r="R14" s="376" t="s">
        <v>327</v>
      </c>
      <c r="S14" s="403" t="s">
        <v>412</v>
      </c>
      <c r="T14" s="368"/>
    </row>
    <row r="15" spans="2:20" s="1" customFormat="1" ht="26.25" customHeight="1">
      <c r="B15" s="398" t="s">
        <v>313</v>
      </c>
      <c r="C15" s="396" t="s">
        <v>413</v>
      </c>
      <c r="D15" s="373" t="s">
        <v>315</v>
      </c>
      <c r="E15" s="403" t="s">
        <v>414</v>
      </c>
      <c r="F15" s="400" t="s">
        <v>325</v>
      </c>
      <c r="G15" s="396" t="s">
        <v>415</v>
      </c>
      <c r="H15" s="379"/>
      <c r="I15" s="367" t="s">
        <v>416</v>
      </c>
      <c r="J15" s="368"/>
      <c r="K15" s="364"/>
      <c r="L15" s="401" t="s">
        <v>370</v>
      </c>
      <c r="M15" s="396" t="s">
        <v>417</v>
      </c>
      <c r="N15" s="375" t="s">
        <v>339</v>
      </c>
      <c r="O15" s="403" t="s">
        <v>418</v>
      </c>
      <c r="P15" s="378"/>
      <c r="Q15" s="369" t="s">
        <v>419</v>
      </c>
      <c r="R15" s="376" t="s">
        <v>339</v>
      </c>
      <c r="S15" s="403" t="s">
        <v>420</v>
      </c>
      <c r="T15" s="368"/>
    </row>
    <row r="16" spans="2:20" s="1" customFormat="1" ht="23.25" customHeight="1">
      <c r="B16" s="398" t="s">
        <v>325</v>
      </c>
      <c r="C16" s="396" t="s">
        <v>422</v>
      </c>
      <c r="D16" s="373" t="s">
        <v>327</v>
      </c>
      <c r="E16" s="403" t="s">
        <v>423</v>
      </c>
      <c r="F16" s="400" t="s">
        <v>337</v>
      </c>
      <c r="G16" s="396" t="s">
        <v>424</v>
      </c>
      <c r="H16" s="374" t="s">
        <v>315</v>
      </c>
      <c r="I16" s="403" t="s">
        <v>425</v>
      </c>
      <c r="J16" s="368"/>
      <c r="K16" s="364"/>
      <c r="L16" s="401" t="s">
        <v>381</v>
      </c>
      <c r="M16" s="396" t="s">
        <v>426</v>
      </c>
      <c r="N16" s="375" t="s">
        <v>351</v>
      </c>
      <c r="O16" s="403" t="s">
        <v>427</v>
      </c>
      <c r="P16" s="402" t="s">
        <v>313</v>
      </c>
      <c r="Q16" s="396" t="s">
        <v>428</v>
      </c>
      <c r="R16" s="376" t="s">
        <v>351</v>
      </c>
      <c r="S16" s="403" t="s">
        <v>429</v>
      </c>
      <c r="T16" s="368"/>
    </row>
    <row r="17" spans="2:20" s="1" customFormat="1" ht="27">
      <c r="B17" s="398" t="s">
        <v>337</v>
      </c>
      <c r="C17" s="396" t="s">
        <v>431</v>
      </c>
      <c r="D17" s="365"/>
      <c r="E17" s="367" t="s">
        <v>133</v>
      </c>
      <c r="F17" s="400" t="s">
        <v>349</v>
      </c>
      <c r="G17" s="396" t="s">
        <v>432</v>
      </c>
      <c r="H17" s="379"/>
      <c r="I17" s="367" t="s">
        <v>433</v>
      </c>
      <c r="J17" s="368"/>
      <c r="K17" s="364"/>
      <c r="L17" s="380"/>
      <c r="M17" s="369" t="s">
        <v>126</v>
      </c>
      <c r="N17" s="375" t="s">
        <v>361</v>
      </c>
      <c r="O17" s="403" t="s">
        <v>434</v>
      </c>
      <c r="P17" s="402" t="s">
        <v>325</v>
      </c>
      <c r="Q17" s="396" t="s">
        <v>435</v>
      </c>
      <c r="R17" s="376" t="s">
        <v>361</v>
      </c>
      <c r="S17" s="403" t="s">
        <v>436</v>
      </c>
      <c r="T17" s="368"/>
    </row>
    <row r="18" spans="2:20" s="1" customFormat="1" ht="23.25" customHeight="1">
      <c r="B18" s="365"/>
      <c r="C18" s="367" t="s">
        <v>127</v>
      </c>
      <c r="D18" s="373" t="s">
        <v>315</v>
      </c>
      <c r="E18" s="403" t="s">
        <v>439</v>
      </c>
      <c r="F18" s="400" t="s">
        <v>359</v>
      </c>
      <c r="G18" s="396" t="s">
        <v>440</v>
      </c>
      <c r="H18" s="374" t="s">
        <v>315</v>
      </c>
      <c r="I18" s="403" t="s">
        <v>441</v>
      </c>
      <c r="J18" s="368"/>
      <c r="K18" s="364"/>
      <c r="L18" s="401" t="s">
        <v>313</v>
      </c>
      <c r="M18" s="396" t="s">
        <v>442</v>
      </c>
      <c r="N18" s="375" t="s">
        <v>375</v>
      </c>
      <c r="O18" s="403" t="s">
        <v>443</v>
      </c>
      <c r="P18" s="402" t="s">
        <v>337</v>
      </c>
      <c r="Q18" s="396" t="s">
        <v>444</v>
      </c>
      <c r="R18" s="376" t="s">
        <v>375</v>
      </c>
      <c r="S18" s="403" t="s">
        <v>445</v>
      </c>
      <c r="T18" s="368"/>
    </row>
    <row r="19" spans="2:20" s="1" customFormat="1" ht="23.25" customHeight="1">
      <c r="B19" s="398" t="s">
        <v>313</v>
      </c>
      <c r="C19" s="396" t="s">
        <v>446</v>
      </c>
      <c r="D19" s="365"/>
      <c r="E19" s="367" t="s">
        <v>377</v>
      </c>
      <c r="F19" s="400" t="s">
        <v>370</v>
      </c>
      <c r="G19" s="396" t="s">
        <v>447</v>
      </c>
      <c r="H19" s="374" t="s">
        <v>327</v>
      </c>
      <c r="I19" s="403" t="s">
        <v>448</v>
      </c>
      <c r="J19" s="368"/>
      <c r="K19" s="364"/>
      <c r="L19" s="401" t="s">
        <v>325</v>
      </c>
      <c r="M19" s="396" t="s">
        <v>449</v>
      </c>
      <c r="N19" s="375" t="s">
        <v>387</v>
      </c>
      <c r="O19" s="403" t="s">
        <v>450</v>
      </c>
      <c r="P19" s="402" t="s">
        <v>349</v>
      </c>
      <c r="Q19" s="396" t="s">
        <v>451</v>
      </c>
      <c r="R19" s="376" t="s">
        <v>387</v>
      </c>
      <c r="S19" s="403" t="s">
        <v>452</v>
      </c>
      <c r="T19" s="368"/>
    </row>
    <row r="20" spans="2:20" s="1" customFormat="1" ht="27" customHeight="1">
      <c r="B20" s="398" t="s">
        <v>325</v>
      </c>
      <c r="C20" s="396" t="s">
        <v>454</v>
      </c>
      <c r="D20" s="373" t="s">
        <v>315</v>
      </c>
      <c r="E20" s="403" t="s">
        <v>455</v>
      </c>
      <c r="F20" s="400" t="s">
        <v>381</v>
      </c>
      <c r="G20" s="396" t="s">
        <v>456</v>
      </c>
      <c r="H20" s="379"/>
      <c r="I20" s="403"/>
      <c r="J20" s="368"/>
      <c r="K20" s="364"/>
      <c r="L20" s="401" t="s">
        <v>337</v>
      </c>
      <c r="M20" s="396" t="s">
        <v>457</v>
      </c>
      <c r="N20" s="375" t="s">
        <v>458</v>
      </c>
      <c r="O20" s="403" t="s">
        <v>459</v>
      </c>
      <c r="P20" s="402" t="s">
        <v>359</v>
      </c>
      <c r="Q20" s="396" t="s">
        <v>460</v>
      </c>
      <c r="R20" s="378"/>
      <c r="S20" s="369" t="s">
        <v>401</v>
      </c>
      <c r="T20" s="368"/>
    </row>
    <row r="21" spans="2:20" s="1" customFormat="1" ht="20.25" customHeight="1">
      <c r="B21" s="398" t="s">
        <v>337</v>
      </c>
      <c r="C21" s="396" t="s">
        <v>461</v>
      </c>
      <c r="D21" s="365"/>
      <c r="E21" s="367" t="s">
        <v>419</v>
      </c>
      <c r="F21" s="400" t="s">
        <v>393</v>
      </c>
      <c r="G21" s="396" t="s">
        <v>462</v>
      </c>
      <c r="H21" s="379"/>
      <c r="I21" s="403"/>
      <c r="J21" s="368"/>
      <c r="K21" s="364"/>
      <c r="L21" s="401" t="s">
        <v>349</v>
      </c>
      <c r="M21" s="396" t="s">
        <v>463</v>
      </c>
      <c r="N21" s="375" t="s">
        <v>464</v>
      </c>
      <c r="O21" s="403" t="s">
        <v>465</v>
      </c>
      <c r="P21" s="402" t="s">
        <v>370</v>
      </c>
      <c r="Q21" s="396" t="s">
        <v>466</v>
      </c>
      <c r="R21" s="376" t="s">
        <v>315</v>
      </c>
      <c r="S21" s="403" t="s">
        <v>467</v>
      </c>
      <c r="T21" s="368"/>
    </row>
    <row r="22" spans="2:20" s="1" customFormat="1" ht="23.25" customHeight="1">
      <c r="B22" s="398" t="s">
        <v>349</v>
      </c>
      <c r="C22" s="396" t="s">
        <v>468</v>
      </c>
      <c r="D22" s="373" t="s">
        <v>315</v>
      </c>
      <c r="E22" s="403" t="s">
        <v>469</v>
      </c>
      <c r="F22" s="400" t="s">
        <v>470</v>
      </c>
      <c r="G22" s="396" t="s">
        <v>471</v>
      </c>
      <c r="H22" s="379"/>
      <c r="I22" s="372"/>
      <c r="J22" s="368"/>
      <c r="K22" s="364"/>
      <c r="L22" s="401" t="s">
        <v>359</v>
      </c>
      <c r="M22" s="396" t="s">
        <v>472</v>
      </c>
      <c r="N22" s="375" t="s">
        <v>473</v>
      </c>
      <c r="O22" s="403" t="s">
        <v>474</v>
      </c>
      <c r="P22" s="402" t="s">
        <v>381</v>
      </c>
      <c r="Q22" s="396" t="s">
        <v>475</v>
      </c>
      <c r="R22" s="376" t="s">
        <v>327</v>
      </c>
      <c r="S22" s="403" t="s">
        <v>476</v>
      </c>
      <c r="T22" s="368"/>
    </row>
    <row r="23" spans="2:20" s="1" customFormat="1" ht="23.25" customHeight="1">
      <c r="B23" s="398"/>
      <c r="C23" s="396"/>
      <c r="D23" s="373" t="s">
        <v>327</v>
      </c>
      <c r="E23" s="403" t="s">
        <v>477</v>
      </c>
      <c r="F23" s="400" t="s">
        <v>478</v>
      </c>
      <c r="G23" s="396" t="s">
        <v>479</v>
      </c>
      <c r="H23" s="379"/>
      <c r="I23" s="372"/>
      <c r="J23" s="368"/>
      <c r="K23" s="364"/>
      <c r="L23" s="401" t="s">
        <v>370</v>
      </c>
      <c r="M23" s="396" t="s">
        <v>480</v>
      </c>
      <c r="N23" s="375" t="s">
        <v>481</v>
      </c>
      <c r="O23" s="403" t="s">
        <v>482</v>
      </c>
      <c r="P23" s="402" t="s">
        <v>393</v>
      </c>
      <c r="Q23" s="396" t="s">
        <v>483</v>
      </c>
      <c r="R23" s="376" t="s">
        <v>339</v>
      </c>
      <c r="S23" s="403" t="s">
        <v>484</v>
      </c>
      <c r="T23" s="368"/>
    </row>
    <row r="24" spans="2:20" s="1" customFormat="1" ht="27">
      <c r="B24" s="398"/>
      <c r="C24" s="396"/>
      <c r="D24" s="373" t="s">
        <v>339</v>
      </c>
      <c r="E24" s="403" t="s">
        <v>485</v>
      </c>
      <c r="F24" s="400" t="s">
        <v>486</v>
      </c>
      <c r="G24" s="396" t="s">
        <v>487</v>
      </c>
      <c r="H24" s="379"/>
      <c r="I24" s="372"/>
      <c r="J24" s="368"/>
      <c r="K24" s="364"/>
      <c r="L24" s="401" t="s">
        <v>381</v>
      </c>
      <c r="M24" s="396" t="s">
        <v>488</v>
      </c>
      <c r="N24" s="375" t="s">
        <v>489</v>
      </c>
      <c r="O24" s="403" t="s">
        <v>316</v>
      </c>
      <c r="P24" s="402" t="s">
        <v>470</v>
      </c>
      <c r="Q24" s="396" t="s">
        <v>490</v>
      </c>
      <c r="R24" s="376" t="s">
        <v>351</v>
      </c>
      <c r="S24" s="403" t="s">
        <v>491</v>
      </c>
      <c r="T24" s="368"/>
    </row>
    <row r="25" spans="2:20" s="1" customFormat="1" ht="27">
      <c r="B25" s="398"/>
      <c r="C25" s="396"/>
      <c r="D25" s="373" t="s">
        <v>351</v>
      </c>
      <c r="E25" s="403" t="s">
        <v>492</v>
      </c>
      <c r="F25" s="381"/>
      <c r="G25" s="372"/>
      <c r="H25" s="379"/>
      <c r="I25" s="372"/>
      <c r="J25" s="368"/>
      <c r="K25" s="364"/>
      <c r="L25" s="401" t="s">
        <v>393</v>
      </c>
      <c r="M25" s="396" t="s">
        <v>493</v>
      </c>
      <c r="N25" s="375" t="s">
        <v>494</v>
      </c>
      <c r="O25" s="403" t="s">
        <v>495</v>
      </c>
      <c r="P25" s="402" t="s">
        <v>478</v>
      </c>
      <c r="Q25" s="396" t="s">
        <v>496</v>
      </c>
      <c r="R25" s="376" t="s">
        <v>361</v>
      </c>
      <c r="S25" s="403" t="s">
        <v>497</v>
      </c>
      <c r="T25" s="368"/>
    </row>
    <row r="26" spans="2:20" s="1" customFormat="1" ht="27">
      <c r="B26" s="398"/>
      <c r="C26" s="396"/>
      <c r="D26" s="373" t="s">
        <v>361</v>
      </c>
      <c r="E26" s="403" t="s">
        <v>498</v>
      </c>
      <c r="F26" s="365"/>
      <c r="G26" s="372"/>
      <c r="H26" s="379"/>
      <c r="I26" s="372"/>
      <c r="J26" s="368"/>
      <c r="K26" s="364"/>
      <c r="L26" s="401" t="s">
        <v>470</v>
      </c>
      <c r="M26" s="396" t="s">
        <v>499</v>
      </c>
      <c r="N26" s="375" t="s">
        <v>500</v>
      </c>
      <c r="O26" s="403" t="s">
        <v>501</v>
      </c>
      <c r="P26" s="402" t="s">
        <v>486</v>
      </c>
      <c r="Q26" s="396" t="s">
        <v>502</v>
      </c>
      <c r="R26" s="376" t="s">
        <v>375</v>
      </c>
      <c r="S26" s="403" t="s">
        <v>503</v>
      </c>
      <c r="T26" s="368"/>
    </row>
    <row r="27" spans="2:20" s="1" customFormat="1" ht="24" thickBot="1">
      <c r="B27" s="384"/>
      <c r="C27" s="385"/>
      <c r="D27" s="385"/>
      <c r="E27" s="385"/>
      <c r="F27" s="385"/>
      <c r="G27" s="385"/>
      <c r="H27" s="386"/>
      <c r="I27" s="385"/>
      <c r="J27" s="387"/>
      <c r="K27" s="364"/>
      <c r="L27" s="401" t="s">
        <v>478</v>
      </c>
      <c r="M27" s="396" t="s">
        <v>504</v>
      </c>
      <c r="N27" s="375" t="s">
        <v>505</v>
      </c>
      <c r="O27" s="403" t="s">
        <v>506</v>
      </c>
      <c r="P27" s="402" t="s">
        <v>507</v>
      </c>
      <c r="Q27" s="396" t="s">
        <v>508</v>
      </c>
      <c r="R27" s="376" t="s">
        <v>387</v>
      </c>
      <c r="S27" s="403" t="s">
        <v>509</v>
      </c>
      <c r="T27" s="368"/>
    </row>
    <row r="28" spans="2:20" s="1" customFormat="1" ht="29.25" customHeight="1"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401" t="s">
        <v>486</v>
      </c>
      <c r="M28" s="396" t="s">
        <v>510</v>
      </c>
      <c r="N28" s="375" t="s">
        <v>511</v>
      </c>
      <c r="O28" s="403" t="s">
        <v>512</v>
      </c>
      <c r="P28" s="378"/>
      <c r="Q28" s="369" t="s">
        <v>513</v>
      </c>
      <c r="R28" s="376" t="s">
        <v>458</v>
      </c>
      <c r="S28" s="403" t="s">
        <v>514</v>
      </c>
      <c r="T28" s="368"/>
    </row>
    <row r="29" spans="2:20" s="1" customFormat="1" ht="23.25">
      <c r="B29" s="364"/>
      <c r="C29" s="364"/>
      <c r="D29" s="364"/>
      <c r="E29" s="364"/>
      <c r="F29" s="398"/>
      <c r="G29" s="396"/>
      <c r="H29" s="364"/>
      <c r="I29" s="364"/>
      <c r="J29" s="364"/>
      <c r="K29" s="364"/>
      <c r="L29" s="401" t="s">
        <v>507</v>
      </c>
      <c r="M29" s="396" t="s">
        <v>515</v>
      </c>
      <c r="N29" s="375" t="s">
        <v>516</v>
      </c>
      <c r="O29" s="403" t="s">
        <v>517</v>
      </c>
      <c r="P29" s="402" t="s">
        <v>313</v>
      </c>
      <c r="Q29" s="396" t="s">
        <v>518</v>
      </c>
      <c r="R29" s="376" t="s">
        <v>464</v>
      </c>
      <c r="S29" s="403" t="s">
        <v>519</v>
      </c>
      <c r="T29" s="368"/>
    </row>
    <row r="30" spans="2:20" s="1" customFormat="1" ht="23.25"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401" t="s">
        <v>520</v>
      </c>
      <c r="M30" s="396" t="s">
        <v>521</v>
      </c>
      <c r="N30" s="375" t="s">
        <v>522</v>
      </c>
      <c r="O30" s="403" t="s">
        <v>523</v>
      </c>
      <c r="P30" s="402" t="s">
        <v>325</v>
      </c>
      <c r="Q30" s="396" t="s">
        <v>524</v>
      </c>
      <c r="R30" s="376" t="s">
        <v>473</v>
      </c>
      <c r="S30" s="403" t="s">
        <v>525</v>
      </c>
      <c r="T30" s="368"/>
    </row>
    <row r="31" spans="2:20" s="1" customFormat="1" ht="23.25"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401" t="s">
        <v>526</v>
      </c>
      <c r="M31" s="396" t="s">
        <v>527</v>
      </c>
      <c r="N31" s="375" t="s">
        <v>528</v>
      </c>
      <c r="O31" s="403" t="s">
        <v>529</v>
      </c>
      <c r="P31" s="402"/>
      <c r="Q31" s="396"/>
      <c r="R31" s="376" t="s">
        <v>481</v>
      </c>
      <c r="S31" s="403" t="s">
        <v>530</v>
      </c>
      <c r="T31" s="368"/>
    </row>
    <row r="32" spans="2:20" s="1" customFormat="1" ht="23.25" customHeight="1"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401" t="s">
        <v>531</v>
      </c>
      <c r="M32" s="396" t="s">
        <v>532</v>
      </c>
      <c r="N32" s="380"/>
      <c r="O32" s="369" t="s">
        <v>129</v>
      </c>
      <c r="P32" s="378"/>
      <c r="Q32" s="369" t="s">
        <v>309</v>
      </c>
      <c r="R32" s="388"/>
      <c r="S32" s="389"/>
      <c r="T32" s="368"/>
    </row>
    <row r="33" spans="2:20" s="1" customFormat="1" ht="27"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401" t="s">
        <v>533</v>
      </c>
      <c r="M33" s="396" t="s">
        <v>534</v>
      </c>
      <c r="N33" s="375" t="s">
        <v>315</v>
      </c>
      <c r="O33" s="403" t="s">
        <v>535</v>
      </c>
      <c r="P33" s="402" t="s">
        <v>313</v>
      </c>
      <c r="Q33" s="396" t="s">
        <v>536</v>
      </c>
      <c r="R33" s="378"/>
      <c r="S33" s="369" t="s">
        <v>433</v>
      </c>
      <c r="T33" s="368"/>
    </row>
    <row r="34" spans="2:20" s="1" customFormat="1" ht="23.25"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401" t="s">
        <v>537</v>
      </c>
      <c r="M34" s="396" t="s">
        <v>538</v>
      </c>
      <c r="N34" s="375" t="s">
        <v>327</v>
      </c>
      <c r="O34" s="403" t="s">
        <v>539</v>
      </c>
      <c r="P34" s="402" t="s">
        <v>325</v>
      </c>
      <c r="Q34" s="396" t="s">
        <v>540</v>
      </c>
      <c r="R34" s="376" t="s">
        <v>315</v>
      </c>
      <c r="S34" s="403" t="s">
        <v>541</v>
      </c>
      <c r="T34" s="368"/>
    </row>
    <row r="35" spans="2:20" s="1" customFormat="1" ht="23.25"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401" t="s">
        <v>542</v>
      </c>
      <c r="M35" s="396" t="s">
        <v>538</v>
      </c>
      <c r="N35" s="375" t="s">
        <v>339</v>
      </c>
      <c r="O35" s="403" t="s">
        <v>543</v>
      </c>
      <c r="P35" s="402" t="s">
        <v>337</v>
      </c>
      <c r="Q35" s="396" t="s">
        <v>544</v>
      </c>
      <c r="R35" s="376" t="s">
        <v>327</v>
      </c>
      <c r="S35" s="403" t="s">
        <v>545</v>
      </c>
      <c r="T35" s="368"/>
    </row>
    <row r="36" spans="2:20" s="1" customFormat="1" ht="23.25" customHeight="1"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401" t="s">
        <v>546</v>
      </c>
      <c r="M36" s="396" t="s">
        <v>547</v>
      </c>
      <c r="N36" s="375" t="s">
        <v>351</v>
      </c>
      <c r="O36" s="403" t="s">
        <v>548</v>
      </c>
      <c r="P36" s="402" t="s">
        <v>349</v>
      </c>
      <c r="Q36" s="396" t="s">
        <v>549</v>
      </c>
      <c r="R36" s="376" t="s">
        <v>339</v>
      </c>
      <c r="S36" s="403" t="s">
        <v>550</v>
      </c>
      <c r="T36" s="368"/>
    </row>
    <row r="37" spans="2:20" s="1" customFormat="1" ht="23.25"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401" t="s">
        <v>551</v>
      </c>
      <c r="M37" s="396" t="s">
        <v>552</v>
      </c>
      <c r="N37" s="375" t="s">
        <v>361</v>
      </c>
      <c r="O37" s="403" t="s">
        <v>553</v>
      </c>
      <c r="P37" s="402" t="s">
        <v>359</v>
      </c>
      <c r="Q37" s="396" t="s">
        <v>554</v>
      </c>
      <c r="R37" s="390"/>
      <c r="S37" s="404"/>
      <c r="T37" s="368"/>
    </row>
    <row r="38" spans="2:20" s="1" customFormat="1" ht="27"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401">
        <v>21</v>
      </c>
      <c r="M38" s="396" t="s">
        <v>555</v>
      </c>
      <c r="N38" s="375" t="s">
        <v>375</v>
      </c>
      <c r="O38" s="403" t="s">
        <v>556</v>
      </c>
      <c r="P38" s="402" t="s">
        <v>370</v>
      </c>
      <c r="Q38" s="396" t="s">
        <v>557</v>
      </c>
      <c r="R38" s="378"/>
      <c r="S38" s="369" t="s">
        <v>558</v>
      </c>
      <c r="T38" s="368"/>
    </row>
    <row r="39" spans="2:20" s="1" customFormat="1" ht="23.25" customHeight="1"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80"/>
      <c r="M39" s="369" t="s">
        <v>127</v>
      </c>
      <c r="N39" s="375" t="s">
        <v>387</v>
      </c>
      <c r="O39" s="403" t="s">
        <v>559</v>
      </c>
      <c r="P39" s="402" t="s">
        <v>381</v>
      </c>
      <c r="Q39" s="396" t="s">
        <v>560</v>
      </c>
      <c r="R39" s="376" t="s">
        <v>315</v>
      </c>
      <c r="S39" s="403" t="s">
        <v>561</v>
      </c>
      <c r="T39" s="368"/>
    </row>
    <row r="40" spans="2:20" s="1" customFormat="1" ht="27"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401" t="s">
        <v>313</v>
      </c>
      <c r="M40" s="396" t="s">
        <v>563</v>
      </c>
      <c r="N40" s="375" t="s">
        <v>458</v>
      </c>
      <c r="O40" s="403" t="s">
        <v>564</v>
      </c>
      <c r="P40" s="402" t="s">
        <v>393</v>
      </c>
      <c r="Q40" s="396" t="s">
        <v>565</v>
      </c>
      <c r="R40" s="378"/>
      <c r="S40" s="403"/>
      <c r="T40" s="368"/>
    </row>
    <row r="41" spans="2:20" s="1" customFormat="1" ht="27"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401" t="s">
        <v>325</v>
      </c>
      <c r="M41" s="396" t="s">
        <v>566</v>
      </c>
      <c r="N41" s="375" t="s">
        <v>464</v>
      </c>
      <c r="O41" s="403" t="s">
        <v>567</v>
      </c>
      <c r="P41" s="402" t="s">
        <v>470</v>
      </c>
      <c r="Q41" s="396" t="s">
        <v>568</v>
      </c>
      <c r="R41" s="365"/>
      <c r="S41" s="403"/>
      <c r="T41" s="368"/>
    </row>
    <row r="42" spans="2:20" s="1" customFormat="1" ht="46.5" customHeight="1"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401" t="s">
        <v>337</v>
      </c>
      <c r="M42" s="396" t="s">
        <v>569</v>
      </c>
      <c r="N42" s="375" t="s">
        <v>473</v>
      </c>
      <c r="O42" s="403" t="s">
        <v>570</v>
      </c>
      <c r="P42" s="402" t="s">
        <v>478</v>
      </c>
      <c r="Q42" s="396" t="s">
        <v>571</v>
      </c>
      <c r="R42" s="365"/>
      <c r="S42" s="403"/>
      <c r="T42" s="368"/>
    </row>
    <row r="43" spans="2:20" s="1" customFormat="1" ht="27"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401" t="s">
        <v>349</v>
      </c>
      <c r="M43" s="396" t="s">
        <v>572</v>
      </c>
      <c r="N43" s="375" t="s">
        <v>481</v>
      </c>
      <c r="O43" s="403" t="s">
        <v>573</v>
      </c>
      <c r="P43" s="402" t="s">
        <v>486</v>
      </c>
      <c r="Q43" s="396" t="s">
        <v>574</v>
      </c>
      <c r="R43" s="365"/>
      <c r="S43" s="403"/>
      <c r="T43" s="368"/>
    </row>
    <row r="44" spans="2:20" s="1" customFormat="1" ht="23.25" customHeight="1"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401" t="s">
        <v>359</v>
      </c>
      <c r="M44" s="396" t="s">
        <v>575</v>
      </c>
      <c r="N44" s="375" t="s">
        <v>489</v>
      </c>
      <c r="O44" s="403" t="s">
        <v>576</v>
      </c>
      <c r="P44" s="378"/>
      <c r="Q44" s="369" t="s">
        <v>577</v>
      </c>
      <c r="R44" s="365"/>
      <c r="S44" s="403"/>
      <c r="T44" s="368"/>
    </row>
    <row r="45" spans="2:20" s="1" customFormat="1" ht="27"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401" t="s">
        <v>370</v>
      </c>
      <c r="M45" s="396" t="s">
        <v>578</v>
      </c>
      <c r="N45" s="375" t="s">
        <v>494</v>
      </c>
      <c r="O45" s="403" t="s">
        <v>579</v>
      </c>
      <c r="P45" s="402" t="s">
        <v>313</v>
      </c>
      <c r="Q45" s="396" t="s">
        <v>580</v>
      </c>
      <c r="R45" s="365"/>
      <c r="S45" s="403"/>
      <c r="T45" s="368"/>
    </row>
    <row r="46" spans="2:20" s="1" customFormat="1" ht="27" customHeight="1"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401" t="s">
        <v>381</v>
      </c>
      <c r="M46" s="396" t="s">
        <v>581</v>
      </c>
      <c r="N46" s="375" t="s">
        <v>500</v>
      </c>
      <c r="O46" s="403" t="s">
        <v>582</v>
      </c>
      <c r="P46" s="402"/>
      <c r="Q46" s="396"/>
      <c r="R46" s="365"/>
      <c r="S46" s="403"/>
      <c r="T46" s="368"/>
    </row>
    <row r="47" spans="2:20" ht="27"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401" t="s">
        <v>393</v>
      </c>
      <c r="M47" s="396" t="s">
        <v>583</v>
      </c>
      <c r="N47" s="380"/>
      <c r="O47" s="369" t="s">
        <v>130</v>
      </c>
      <c r="P47" s="378"/>
      <c r="Q47" s="369" t="s">
        <v>310</v>
      </c>
      <c r="R47" s="365"/>
      <c r="S47" s="403"/>
      <c r="T47" s="368"/>
    </row>
    <row r="48" spans="2:20" ht="27" customHeight="1"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401" t="s">
        <v>470</v>
      </c>
      <c r="M48" s="396" t="s">
        <v>584</v>
      </c>
      <c r="N48" s="375" t="s">
        <v>315</v>
      </c>
      <c r="O48" s="403" t="s">
        <v>585</v>
      </c>
      <c r="P48" s="402" t="s">
        <v>313</v>
      </c>
      <c r="Q48" s="396" t="s">
        <v>586</v>
      </c>
      <c r="R48" s="365"/>
      <c r="S48" s="403"/>
      <c r="T48" s="368"/>
    </row>
    <row r="49" spans="2:20" ht="27"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401" t="s">
        <v>478</v>
      </c>
      <c r="M49" s="396" t="s">
        <v>587</v>
      </c>
      <c r="N49" s="375" t="s">
        <v>327</v>
      </c>
      <c r="O49" s="403" t="s">
        <v>588</v>
      </c>
      <c r="P49" s="402" t="s">
        <v>325</v>
      </c>
      <c r="Q49" s="396" t="s">
        <v>589</v>
      </c>
      <c r="R49" s="365"/>
      <c r="S49" s="403"/>
      <c r="T49" s="368"/>
    </row>
    <row r="50" spans="2:20" ht="27"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401" t="s">
        <v>486</v>
      </c>
      <c r="M50" s="396" t="s">
        <v>590</v>
      </c>
      <c r="N50" s="375" t="s">
        <v>339</v>
      </c>
      <c r="O50" s="403" t="s">
        <v>591</v>
      </c>
      <c r="P50" s="402" t="s">
        <v>337</v>
      </c>
      <c r="Q50" s="396" t="s">
        <v>592</v>
      </c>
      <c r="R50" s="365"/>
      <c r="S50" s="403"/>
      <c r="T50" s="368"/>
    </row>
    <row r="51" spans="2:20" ht="116.25" customHeight="1"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401" t="s">
        <v>507</v>
      </c>
      <c r="M51" s="396" t="s">
        <v>593</v>
      </c>
      <c r="N51" s="375" t="s">
        <v>351</v>
      </c>
      <c r="O51" s="403" t="s">
        <v>594</v>
      </c>
      <c r="P51" s="402" t="s">
        <v>349</v>
      </c>
      <c r="Q51" s="396" t="s">
        <v>595</v>
      </c>
      <c r="R51" s="365"/>
      <c r="S51" s="403"/>
      <c r="T51" s="368"/>
    </row>
    <row r="52" spans="2:20" ht="27"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401" t="s">
        <v>520</v>
      </c>
      <c r="M52" s="396" t="s">
        <v>596</v>
      </c>
      <c r="N52" s="375" t="s">
        <v>361</v>
      </c>
      <c r="O52" s="403" t="s">
        <v>597</v>
      </c>
      <c r="P52" s="402" t="s">
        <v>359</v>
      </c>
      <c r="Q52" s="396" t="s">
        <v>598</v>
      </c>
      <c r="R52" s="365"/>
      <c r="S52" s="403"/>
      <c r="T52" s="368"/>
    </row>
    <row r="53" spans="2:20" ht="13.5" thickBot="1"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91"/>
      <c r="M53" s="392"/>
      <c r="N53" s="392"/>
      <c r="O53" s="392"/>
      <c r="P53" s="392"/>
      <c r="Q53" s="393"/>
      <c r="R53" s="394"/>
      <c r="S53" s="394"/>
      <c r="T53" s="395"/>
    </row>
    <row r="54" spans="2:20" ht="12.75"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</row>
    <row r="55" spans="2:20" ht="12.75"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</row>
    <row r="56" spans="2:20" ht="20.25" customHeight="1"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</row>
    <row r="57" spans="2:20" ht="20.25" customHeight="1"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</row>
    <row r="58" spans="2:20" ht="21" customHeight="1"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</row>
    <row r="59" ht="24" customHeight="1"/>
    <row r="60" ht="24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10.5" customHeight="1"/>
  </sheetData>
  <sheetProtection/>
  <mergeCells count="2">
    <mergeCell ref="B3:J3"/>
    <mergeCell ref="L3:T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Leboucher</dc:creator>
  <cp:keywords/>
  <dc:description/>
  <cp:lastModifiedBy>Joel Leboucher</cp:lastModifiedBy>
  <cp:lastPrinted>2014-02-09T17:11:52Z</cp:lastPrinted>
  <dcterms:created xsi:type="dcterms:W3CDTF">2014-02-08T06:54:42Z</dcterms:created>
  <dcterms:modified xsi:type="dcterms:W3CDTF">2014-02-16T12:51:35Z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